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67" activeTab="3"/>
  </bookViews>
  <sheets>
    <sheet name="koptame" sheetId="1" r:id="rId1"/>
    <sheet name="kopsavilkuma aprekini" sheetId="2" r:id="rId2"/>
    <sheet name="būvlaukums" sheetId="3" r:id="rId3"/>
    <sheet name="kāpnes,fasade" sheetId="4" r:id="rId4"/>
  </sheets>
  <definedNames>
    <definedName name="_10C_K3">#REF!</definedName>
    <definedName name="_11CB160..I199">#REF!</definedName>
    <definedName name="_12CI2___L____END">#REF!</definedName>
    <definedName name="_13DQRI._END__D">#REF!</definedName>
    <definedName name="_14RE">#REF!</definedName>
    <definedName name="_15RNLR">#REF!</definedName>
    <definedName name="_16WCS">#REF!</definedName>
    <definedName name="_17WDR">#REF!</definedName>
    <definedName name="_18WIR">#REF!</definedName>
    <definedName name="_19ROUND">#REF!</definedName>
    <definedName name="_1Q">#REF!</definedName>
    <definedName name="_20SUM">#REF!</definedName>
    <definedName name="_21SUM__END_U">#REF!</definedName>
    <definedName name="_22SUM__U__END__U">#REF!</definedName>
    <definedName name="_23_D__R__END__R">#REF!</definedName>
    <definedName name="_24_H">#REF!</definedName>
    <definedName name="_25_T">#REF!</definedName>
    <definedName name="_26_V__FS_R">#REF!</definedName>
    <definedName name="_27D__C_M3">#REF!</definedName>
    <definedName name="_28D__R_3">#REF!</definedName>
    <definedName name="_29D__R_4____D">#REF!</definedName>
    <definedName name="_2Q_END__D">#REF!</definedName>
    <definedName name="_30DEL">#REF!</definedName>
    <definedName name="_31EDIT__HOME__DE">#REF!</definedName>
    <definedName name="_32END_U">#REF!</definedName>
    <definedName name="_33END__D">#REF!</definedName>
    <definedName name="_34END__D____R">#REF!</definedName>
    <definedName name="_35END__D__END__D">#REF!</definedName>
    <definedName name="_36END__L_2">#REF!</definedName>
    <definedName name="_37END__U">#REF!</definedName>
    <definedName name="_38END__U__END">#REF!</definedName>
    <definedName name="_39GETLABEL__IEVI">#REF!</definedName>
    <definedName name="_3C_END__L__?">#REF!</definedName>
    <definedName name="_40GOTO_A_A4">#REF!</definedName>
    <definedName name="_41GOTO_B2">#REF!</definedName>
    <definedName name="_42GOTO_B80">#REF!</definedName>
    <definedName name="_43GOTO_D_A1">#REF!</definedName>
    <definedName name="_44IF_K1_1__QUIT">#REF!</definedName>
    <definedName name="_45IF_M1_1__QUIT">#REF!</definedName>
    <definedName name="_46L">#REF!</definedName>
    <definedName name="_47L__END__D">#REF!</definedName>
    <definedName name="_48PGDN">#REF!</definedName>
    <definedName name="_49PGDN__QUIT">#REF!</definedName>
    <definedName name="_4C_ESC__R_3">#REF!</definedName>
    <definedName name="_50Q">#REF!</definedName>
    <definedName name="_51U___D__R">#REF!</definedName>
    <definedName name="_52U__R">#REF!</definedName>
    <definedName name="_53CH1..I2_F">#REF!</definedName>
    <definedName name="_54IESPRAUZ_RINDU">#REF!</definedName>
    <definedName name="_55IZNICINA_RINDU">#REF!</definedName>
    <definedName name="_56UZGLABA">#REF!</definedName>
    <definedName name="_5C_ESC__R_4">#REF!</definedName>
    <definedName name="_6C_R_2">#REF!</definedName>
    <definedName name="_7C__R_._R">#REF!</definedName>
    <definedName name="_8C__R_._R___DEL">#REF!</definedName>
    <definedName name="_9C__R">#REF!</definedName>
    <definedName name="_A">#REF!</definedName>
    <definedName name="_B">#REF!</definedName>
    <definedName name="_C">#REF!</definedName>
    <definedName name="_D">#REF!</definedName>
    <definedName name="_H">#REF!</definedName>
    <definedName name="_I">#REF!</definedName>
    <definedName name="_K">#REF!</definedName>
    <definedName name="_L">#REF!</definedName>
    <definedName name="_P">#REF!</definedName>
    <definedName name="_Q">#REF!</definedName>
    <definedName name="_R">#REF!</definedName>
    <definedName name="_S">#REF!</definedName>
    <definedName name="_T">#REF!</definedName>
    <definedName name="_U">#REF!</definedName>
    <definedName name="_V">#REF!</definedName>
    <definedName name="_W">#REF!</definedName>
    <definedName name="_X">#REF!</definedName>
    <definedName name="_Z">#REF!</definedName>
    <definedName name="Excel_BuiltIn_Print_Area">#REF!</definedName>
    <definedName name="_xlnm.Print_Area" localSheetId="2">'būvlaukums'!$A$2:$O$36</definedName>
    <definedName name="_xlnm.Print_Area" localSheetId="3">'kāpnes,fasade'!$A$1:$O$91</definedName>
    <definedName name="_xlnm.Print_Area" localSheetId="1">'kopsavilkuma aprekini'!$A$1:$H$33</definedName>
    <definedName name="_xlnm.Print_Area" localSheetId="0">'koptame'!$A$1:$C$32</definedName>
    <definedName name="_xlnm.Print_Titles" localSheetId="2">'būvlaukums'!$12:$15</definedName>
    <definedName name="_xlnm.Print_Titles" localSheetId="3">'kāpnes,fasade'!$13:$15</definedName>
  </definedNames>
  <calcPr fullCalcOnLoad="1"/>
</workbook>
</file>

<file path=xl/sharedStrings.xml><?xml version="1.0" encoding="utf-8"?>
<sst xmlns="http://schemas.openxmlformats.org/spreadsheetml/2006/main" count="293" uniqueCount="172">
  <si>
    <t>APSTIPRINU</t>
  </si>
  <si>
    <t>_____________________________</t>
  </si>
  <si>
    <t>pasūtītāja paraksts un tā atšifrējums</t>
  </si>
  <si>
    <t>Z.v.</t>
  </si>
  <si>
    <t>_________. gada______. ______________</t>
  </si>
  <si>
    <t>K O P T Ā M E</t>
  </si>
  <si>
    <t xml:space="preserve">Būves nosaukums: Pelču pils dienvidu kāpņu, dienvidu kāpnēm pieguļošās </t>
  </si>
  <si>
    <t>Pasūtītājs: Kuldīgas novada pašvaldība</t>
  </si>
  <si>
    <t>Objekta adrese: Pelču pils, Pelču pagastā, Kuldīgas novadā</t>
  </si>
  <si>
    <t>Objekta izmaksas</t>
  </si>
  <si>
    <t>Nr.p.k.</t>
  </si>
  <si>
    <t>Objekta nosaukums</t>
  </si>
  <si>
    <t>EUR</t>
  </si>
  <si>
    <t>Kopā</t>
  </si>
  <si>
    <t>PVN 21%</t>
  </si>
  <si>
    <t>Kopā ar PVN</t>
  </si>
  <si>
    <t xml:space="preserve">Sastādīja: </t>
  </si>
  <si>
    <t>Kopsavilkuma aprēķini</t>
  </si>
  <si>
    <t>Par kopējo summu, EUR</t>
  </si>
  <si>
    <t>Kopējā darbietilpība, c/h</t>
  </si>
  <si>
    <t>Tāme sastādīta 2015. gada ___, ____________</t>
  </si>
  <si>
    <t>Tai skaitā</t>
  </si>
  <si>
    <t>Tāmes Nr.</t>
  </si>
  <si>
    <t>Darbu veids</t>
  </si>
  <si>
    <t>Tāmes izmaksas</t>
  </si>
  <si>
    <t>darba alga</t>
  </si>
  <si>
    <t>Materiāli</t>
  </si>
  <si>
    <t>Mehānismi</t>
  </si>
  <si>
    <t>Darbietilpība</t>
  </si>
  <si>
    <t>c/h</t>
  </si>
  <si>
    <t>Būvlaukuma sagatavošana, uzturēšana</t>
  </si>
  <si>
    <t>Kāpņu, fasādes daļas atjaunošana</t>
  </si>
  <si>
    <t>Virsizdevumi ____%</t>
  </si>
  <si>
    <t>t.sk.darba aizsardzība</t>
  </si>
  <si>
    <t>Peļņa ____%</t>
  </si>
  <si>
    <t>Darba devēja sociālais nodoklis 23,59%</t>
  </si>
  <si>
    <t>Pavisam kopā</t>
  </si>
  <si>
    <t>Tāme Nr. 1</t>
  </si>
  <si>
    <t>Būvlaukuma sagatavošanas, uzturēšanas darbi</t>
  </si>
  <si>
    <t>Tāme sastādīta 2015. gada tirgus cenās</t>
  </si>
  <si>
    <t xml:space="preserve">Vienības izmaksa </t>
  </si>
  <si>
    <t>Kopējā uz visu apjomu</t>
  </si>
  <si>
    <t>Nr.</t>
  </si>
  <si>
    <t xml:space="preserve">  Darbu </t>
  </si>
  <si>
    <t>Mēr-</t>
  </si>
  <si>
    <t>Dau -</t>
  </si>
  <si>
    <t>laika</t>
  </si>
  <si>
    <t>darba sa-</t>
  </si>
  <si>
    <t>darbietil-</t>
  </si>
  <si>
    <t>p.k.</t>
  </si>
  <si>
    <t>nosaukums</t>
  </si>
  <si>
    <t>vienība</t>
  </si>
  <si>
    <t>dzums</t>
  </si>
  <si>
    <t>norma</t>
  </si>
  <si>
    <t>maksas lik-</t>
  </si>
  <si>
    <t>Darba alga</t>
  </si>
  <si>
    <t>pība</t>
  </si>
  <si>
    <t>Summa</t>
  </si>
  <si>
    <t>me EUR/h</t>
  </si>
  <si>
    <t>Pagaidu nožogojuma izbūve</t>
  </si>
  <si>
    <t>t.m.</t>
  </si>
  <si>
    <t>Pagaidu vārtu uzstādīšana</t>
  </si>
  <si>
    <t>kompl</t>
  </si>
  <si>
    <t>WC noma</t>
  </si>
  <si>
    <t>obj.</t>
  </si>
  <si>
    <t>Objekta logo izgatavošana un uzstādīšana</t>
  </si>
  <si>
    <t>gb.</t>
  </si>
  <si>
    <t>Būvtāfele</t>
  </si>
  <si>
    <t>Pagaidu elektrības un laukuma apgaismojuma ierīkošana būvniecības vajadzībām</t>
  </si>
  <si>
    <t>kpl</t>
  </si>
  <si>
    <t>Maksa par elektrības izmantošanu būvniecības periodam</t>
  </si>
  <si>
    <t>Pagaidu ūdensvada tīklu ierīkošana būvniecības vajadzībām</t>
  </si>
  <si>
    <t>Maksa par ūdens izmantošanu būvniecības periodam</t>
  </si>
  <si>
    <t>Ugunsdzēsības aprīkojuma stendi</t>
  </si>
  <si>
    <t>Konteineru (vadītājiem un strādniekiem) uzstādīšana, īre</t>
  </si>
  <si>
    <t>gab</t>
  </si>
  <si>
    <t>Sarga telpas konteinera uzstādīšana, īre</t>
  </si>
  <si>
    <t>Koku aizsargnožogojuma ierīkošana</t>
  </si>
  <si>
    <t>Kopā :</t>
  </si>
  <si>
    <t>Transporta izdevumi no materiālu izdevumiem:</t>
  </si>
  <si>
    <t>%</t>
  </si>
  <si>
    <t xml:space="preserve">Kopā tiešās izmaksas: </t>
  </si>
  <si>
    <t>Sastādīja:</t>
  </si>
  <si>
    <t>T Ā M E Nr.2</t>
  </si>
  <si>
    <t xml:space="preserve">Vienības izmaksas </t>
  </si>
  <si>
    <t>Kopā uz visu apjomu</t>
  </si>
  <si>
    <t>Darba nosaukums</t>
  </si>
  <si>
    <t>Mēra</t>
  </si>
  <si>
    <t>Daudzums</t>
  </si>
  <si>
    <t>laika norma</t>
  </si>
  <si>
    <t>darba samaksas</t>
  </si>
  <si>
    <t>materiāli</t>
  </si>
  <si>
    <t>mehānismi</t>
  </si>
  <si>
    <t>kopā</t>
  </si>
  <si>
    <t>darbietilpība</t>
  </si>
  <si>
    <t>likme (EUR/h)</t>
  </si>
  <si>
    <t>Margu demontāžas darbi (ieskaitot būvgružu novākšanu un utilizāciju)</t>
  </si>
  <si>
    <r>
      <t xml:space="preserve">Terases margas roku balsta, betona plākšņu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</si>
  <si>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t>m</t>
  </si>
  <si>
    <r>
      <t xml:space="preserve">Terases margu mūrēto un ar betona detaļām apdarināto stūra stabu saudzīga demontāža, </t>
    </r>
    <r>
      <rPr>
        <b/>
        <sz val="10"/>
        <rFont val="Arial"/>
        <family val="2"/>
      </rPr>
      <t>paredzot</t>
    </r>
    <r>
      <rPr>
        <sz val="10"/>
        <rFont val="Arial"/>
        <family val="2"/>
      </rPr>
      <t xml:space="preserve"> veselo apdares detaļu atkārtotu izmantošanu un saglabājot paraugus jaunām detaļām nepieciešamā veidņa izgatavošanai. Cenā ierēķināt būvgružu novākšanu un utilizāciju!</t>
    </r>
  </si>
  <si>
    <r>
      <t>Terases margas doku detaļu saudzīga demontāža,</t>
    </r>
    <r>
      <rPr>
        <b/>
        <sz val="10"/>
        <rFont val="Arial"/>
        <family val="2"/>
      </rPr>
      <t xml:space="preserve"> 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</si>
  <si>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 xml:space="preserve">Terases margu cokola augšējās daļas betona detaļu saudzīga demontāža, </t>
    </r>
    <r>
      <rPr>
        <b/>
        <sz val="10"/>
        <rFont val="Arial"/>
        <family val="2"/>
      </rPr>
      <t>paredzot</t>
    </r>
    <r>
      <rPr>
        <sz val="10"/>
        <rFont val="Arial"/>
        <family val="2"/>
      </rPr>
      <t xml:space="preserve"> veselo un kvalitatīvo detaļu atkārtotu izmantošanu un saglabājot paraugus jaunām detaļām nepieciešamā veidņa izgatavošanai. Cenā ierēķināt būvgružu novākšanu un utilizāciju!</t>
    </r>
  </si>
  <si>
    <r>
      <t>Terases margu cokola apakšējās detaļas un terases sienas vainagojošās betona plāksnes demontāža,</t>
    </r>
    <r>
      <rPr>
        <b/>
        <sz val="10"/>
        <rFont val="Arial"/>
        <family val="2"/>
      </rPr>
      <t xml:space="preserve"> neparedzot</t>
    </r>
    <r>
      <rPr>
        <sz val="10"/>
        <rFont val="Arial"/>
        <family val="2"/>
      </rPr>
      <t xml:space="preserve"> atkārtotu izmantošanu, bet saglabājot paraugus jaunām  detaļām nepieciešamā veidņa izgatavošanai. Cenā ierēķināt būvgružu novākšanu un utilizāciju!</t>
    </r>
  </si>
  <si>
    <t>Terases grīdu, pakāpienu, kāpņu atbalstsienu apdares detaļu demontāža, (ieskaitot būvgružu novākšanu un utilizāciju)</t>
  </si>
  <si>
    <t>Betona “ūdensspļāvēja” saudzīga demontāža, saglabājot veselos fragmentus kā paraugus jaunām detaļām nepieciešamo veidņu izgatavošanai. Cenā ierēķināt būvgružu novākšanu un utilizāciju!</t>
  </si>
  <si>
    <t>gab.</t>
  </si>
  <si>
    <t>Nenoteiktas formas betona lējuma (apmales) demontāža.  Cenā ierēķināt būvgružu novākšanu un utilizāciju!</t>
  </si>
  <si>
    <t>m2</t>
  </si>
  <si>
    <t>Betona grīdlīstes  (apmales) demontāža. Cenā ierēķināt būvgružu novākšanu un utilizāciju!</t>
  </si>
  <si>
    <t>Terases betona grīdas demontāža. Cenā ierēķināt būvgružu novākšanu un utilizāciju!</t>
  </si>
  <si>
    <t>Velvju attīrīšana no aizbēruma, velvju tehniskā stāvokļa novērtēšana. Cenā ierēķināt būvgružu novākšanu un utilizāciju!</t>
  </si>
  <si>
    <t>Saliekamo betona pakāpienu (l=3090) saudzīga demontāža, paredzot neerodējušo fragmentu atkārtotu izmantošanu, kā arī saglabājot veselos fragmentus kā paraugus jaunām detaļām nepieciešamo veidņu izgatavošanai. Cenā ierēķināt būvgružu novākšanu un utilizāciju!</t>
  </si>
  <si>
    <t>Sabrukušās kāpņu laidu atbalstsienas betona apdares detaļu demontāža. Pilnvērtīgākie betona apdares detaļu fragmenti saglabājami kā paraugi jaunām detaļām nepieciešamo veidņu izgatavošanai.  Cenā ierēķināt būvgružu novākšanu un utilizāciju!</t>
  </si>
  <si>
    <t>Kāpņu laida pamatnes attīrīšana līdz stabilai substancei.  Cenā ierēķināt būvgružu novākšanu un utilizāciju!</t>
  </si>
  <si>
    <t>Kāpņu patrepju zonas demontāžas darbi (ieskaitot būvgružu novākšanu un utilizāciju)</t>
  </si>
  <si>
    <t>Terases sienas esošo ailu aizmūrējuma (pusķieģeļa biezumā) demontāža. Cenā ierēķināt būvgružu novākšanu un utilizāciju!</t>
  </si>
  <si>
    <t>Velvju nestabilo mūra fragmentu demontāža līdz stabilam mūrim - posmos, kur ķieģeļi kritiski erodējuši.  Cenā ierēķināt būvgružu novākšanu un utilizāciju!</t>
  </si>
  <si>
    <t>Patrepju zonas attīrīšana no būvgružiem. Cenā ierēķināt būvgružu novākšanu un utilizāciju!</t>
  </si>
  <si>
    <t>Atjaunošanas darbi</t>
  </si>
  <si>
    <t>Velves sabrukušās daļas atjaunošana, lietojot māla pilnķieģeļus un kaļķa javu. Cenā ierēķināt veidņa izdatavošanu, uzstādīšanu un demontāžu, kā arī visus velves atjaunošanas augstas kvalitātes rezultāta sasniegšanai nepieciešamos materiālus un palīgmateriālus.</t>
  </si>
  <si>
    <t>Kāpņu laida (atbalsta sienu) mūra ''serdes'' atjaunošana, izmantojot kvalitatīvos atgūtos materiālus – māla pilnķieģeļus, akmeņus un, ja nepieciešams jaunus analogus materiālus. Cenā ierēķināt visus nepieciešamos sagatavošanas darbus, kā arī visus augstas kvalitātes rezultāta sasniegšanai nepieciešamos materiālus un palīgmateriālus!</t>
  </si>
  <si>
    <t>m3</t>
  </si>
  <si>
    <t>Kāpņu laida pamatnes sagatavošana no hidrobetona. Cenā ierēķināt visus nepieciešamos sagatavošanas darbus, kā arī visus augstas kvalitātes rezultāta sasniegšanai nepieciešamos materiālus un palīgmateriālus!</t>
  </si>
  <si>
    <t>Caurumu izveidošana (urbšana) akmens mūra sienā. Diam.200mm; 2 gab. Cenā ierēķināt visus nepieciešamos sagatavošanas darbus, materiālus un palīgmateriālus!</t>
  </si>
  <si>
    <t>Kaļķu javas apmetuma atjaunošana (ieskaitot nestabilā apmetuma nokalšanu un izveidošanu no jauna) kāpņu patrepēs (skat. lapu AR-1). Cenā ierēķināt visus nepieciešamos sagatavošanas darbus, kā arī visus augstas kvalitātes rezultāta sasniegšanai nepieciešamos materiālus un palīgmateriālus!</t>
  </si>
  <si>
    <t>Kāpņu terases sienu akmens un betona apdares attīrīšana no bioloģiskā apauguma, izmantojot atbilstošas ķimikālijas, plastmasas un drāšu birstes, kā arī ūdens strūklu.</t>
  </si>
  <si>
    <t>Terases sienu akmens apdares atjaunošana, iemūrējot izkritušos akmeņus, aizpildot šuves ar orģinālam atbilstošu kaļķa - cementa javu. Šuves virskārtu veidot ar oriģinālam atbilstošu profilu. Cenā ierēķināt visus nepieciešamos sagatavošanas darbus, kā arī visus augstas kvalitātes rezultāta sasniegšanai nepieciešamos materiālus un palīgmateriālus, tai skaitā arī jaunus akmeņus un to pieskaldīšanu, ja netiek atrasts oriģināls.</t>
  </si>
  <si>
    <r>
      <t>Kāpņu sienu jaunu</t>
    </r>
    <r>
      <rPr>
        <b/>
        <sz val="10"/>
        <color indexed="8"/>
        <rFont val="Arial"/>
        <family val="2"/>
      </rPr>
      <t xml:space="preserve"> akmens "flīžu"</t>
    </r>
    <r>
      <rPr>
        <sz val="10"/>
        <color indexed="8"/>
        <rFont val="Arial"/>
        <family val="2"/>
      </rPr>
      <t xml:space="preserve"> (atbilstošā formā piekalti dabīgi akmeņi – laukakmeņi) izgatavošana uzstādīšana.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</si>
  <si>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flīžu </t>
    </r>
    <r>
      <rPr>
        <sz val="10"/>
        <color indexed="8"/>
        <rFont val="Arial"/>
        <family val="2"/>
      </rPr>
      <t>rūpnieciska izgatavošana un uzstādīšana. Betona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</si>
  <si>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 xml:space="preserve">Kāpņu sānu sienu </t>
    </r>
    <r>
      <rPr>
        <b/>
        <sz val="10"/>
        <color indexed="8"/>
        <rFont val="Arial"/>
        <family val="2"/>
      </rPr>
      <t xml:space="preserve">betona stūra flīžu </t>
    </r>
    <r>
      <rPr>
        <sz val="10"/>
        <color indexed="8"/>
        <rFont val="Arial"/>
        <family val="2"/>
      </rPr>
      <t>rūpnieciska izgatavošana un uzstādīšana.  Betona stūra flīzes izgatavojamas saskaņā ar Latvijā un ES patentētu sausā, blietētā betona tehnoloģiju. Cenā ierēķināt visus nepieciešamos sagatavošanas darbus, kā arī visus augstas kvalitātes rezultāta sasniegšanai nepieciešamos materiālus un palīgmateriālus!</t>
    </r>
  </si>
  <si>
    <r>
      <t>Betona grīdlīstes</t>
    </r>
    <r>
      <rPr>
        <sz val="10"/>
        <color indexed="8"/>
        <rFont val="Arial"/>
        <family val="2"/>
      </rPr>
      <t xml:space="preserve"> (apmales) rūpnieciska izgatavošana un uzstādīsana. Apmales forma izveidojama analoga vēsturiskajam paraugam. Apmales izgatavojamas saskaņā ar Latvijā un ES patentētu sausā, blietētā betona tehnoloģiju. Cenā ierēķināt visus nepieciešamos sagatavošanas darbus, kā arī visus augstas kvalitātes rezultāta sasniegšanai nepieciešamos materiālus un palīgmateriālus!  </t>
    </r>
  </si>
  <si>
    <t>t.m</t>
  </si>
  <si>
    <t>Terases grīdas keramzīta aizbēruma (b=10-600mm) izveidošana un tā konsolidēšana ar cementa "pienu". Cenā ierēķināt visus nepieciešamos sagatavošanas darbus, kā arī visus augstas kvalitātes rezultāta sasniegšanai nepieciešamos materiālus un palīgmateriālus!</t>
  </si>
  <si>
    <t>Hidrobetona sagataves kārtas ierīkošana b=60mm. Cenā ierēķināt visus nepieciešamos sagatavošanas darbus, kā arī visus augstas kvalitātes rezultāta sasniegšanai nepieciešamos materiālus un palīgmateriālus!</t>
  </si>
  <si>
    <t>Hidroizolācijas (Drizoro Maxseal Flex vai līdzvērtīgas) izveide. Cenā ierēķināt visus nepieciešamos sagatavošanas darbus, kā arī visus augstas kvalitātes rezultāta sasniegšanai nepieciešamos materiālus un palīgmateriālus!</t>
  </si>
  <si>
    <t>Tīrās grīdas betonēšana (hidrobetona klons ar fibrām b=50-170mm). Cenā ierēķināt visus nepieciešamos sagatavošanas darbus,  kā arī visus augstas kvalitātes rezultāta sasniegšanai nepieciešamos materiālus un palīgmateriālus!</t>
  </si>
  <si>
    <t xml:space="preserve">Terases sienas vainagojošās plāksnes/ margas cokola apakšējās betona detaļas rūpnieciska izgatavošana un montāža.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</si>
  <si>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Terases margu betona cokola detaļu montāža, izmantojot oriģinālos betona veidgabalus, bet neatgriezenski bojātos aizstājot ar rūpnieciski izgatavotām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</si>
  <si>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Deformācijas šuves izveidošana starp terases grīdu un sienu. Šuves aizpildīšana ar atbilstošu materiālu (Drizoro Maxjoint elastic vai līdzvērtīgu). Cenā ierēķināt visus nepieciešamos sagatavošanas darbus, kā arī visus augstas kvalitātes rezultāta sasniegšanai nepieciešamos materiālus un palīgmateriālus! </t>
  </si>
  <si>
    <t xml:space="preserve">Jauna ''ūdensspļāvēja'' rūpnieciska izgatavošana un “ūdenssplāvēja”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</si>
  <si>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Saliekamo betona pakāpienu (316x160h; l=3090) montāža, izmantojot no kāpnēm demontētos neerodējušos fragmentus, bet trūkstošos pakapienu izgatavojot no jauna atbilstoši orģinālo pakāpienu formai (profilam). Betona pakāpieni izgatavojami saskaņā ar Latvijā un ES patentētu sausā, blietētā betona tehnoloģiju. Cenā ierēķināt visus nepieciešamos sagatavošanas darbus, kā arī visus augstas kvalitātes rezultāta sasniegšanai nepieciešamos materiālus un palīgmateriālus! </t>
  </si>
  <si>
    <t xml:space="preserve">Elastīgas šuves (Drizoro ............... vai līdzvērtīgu) iestrāde starp pakāpieniem-pakāpieniem un pakāpieniem-sienām. Cenā ierēķināt visus nepieciešamos sagatavošanas darbus, kā arī visus augstas kvalitātes rezultāta sasniegšanai nepieciešamos materiālus un palīgmateriālus! </t>
  </si>
  <si>
    <t xml:space="preserve">Terases margu betona doku montāža, izmantojot oriģinālos veidgabalus, bet bojātos aizstājot ar rūpnieciski izgatavotām jaunām betona detaļām.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</si>
  <si>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“A” (483x660x900h)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</si>
  <si>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“B” (813x813x900h)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</si>
  <si>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“C” (813x660x900h)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</si>
  <si>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staba “D” (660x660x900h)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</si>
  <si>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Metāla nosegrestes izgatavošana un uzstādīšana. 280X280mm; 2 gab. Cenā ierēķināt visus nepieciešamos sagatavošanas darbus,  kā arī visus augstas kvalitātes rezultāta sasniegšanai nepieciešamos materiālus un palīgmateriālus, tai skaitā restes cinkošanas vai citādas pretkorozijas apstrādes un krāsošanas darbus! </t>
  </si>
  <si>
    <t xml:space="preserve">Betona roku balsta MA 01 (670x330)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</si>
  <si>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02 (670x670)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</si>
  <si>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03-K (670x1390)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</si>
  <si>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03-L (670x1390) rūpnieciska izgatavošana un uzstādīšana.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</si>
  <si>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roku balsta MA 04 (390mx….kopējais garums 13,28m) rūpnieciska izgatavošana un uzstādīšana (iespēju robežās izmantot oriģinālo betona detaļu fragmentus).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</si>
  <si>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kompl.</t>
  </si>
  <si>
    <t xml:space="preserve">Betona roku balsta MA 5 (840x1290*) rūpnieciska izgatavošana un uzstādīšana. Jaunās  betona detaļas izgatavojamas saskaņā ar Latvijā un ES patentētu sausā, blietētā betona tehnoloģiju. Cenā ierēķināt visus nepieciešamos sagatavošanas darbus, kā arī visus augstas kvalitātes rezultāta sasniegšanai nepieciešamos materiālus un palīgmateriālus! </t>
  </si>
  <si>
    <t xml:space="preserve">Betona elementu virsmas hidrofobizācija. Cenā ierēķināt visus nepieciešamos sagatavošanas darbus, kā arī visus augstas kvalitātes rezultāta sasniegšanai nepieciešamos materiālus un palīgmateriālus! </t>
  </si>
  <si>
    <t xml:space="preserve">Metāla vārtu izgatavošana, aprīkošana ar visu nepieciešamo furnitūru (t.sk. metāla viras un slēdzenes) un uzstādīšana terases sienās esošajās ailās.  Cenā ierēķināt visus nepieciešamos sagatavošanas darbus, kā arī visus augstas kvalitātes rezultāta sasniegšanai nepieciešamos materiālus un palīgmateriālus! </t>
  </si>
  <si>
    <t>Dienvidu kāpnēm pieguļošās 1.stāva fasādes daļas atjaunošana</t>
  </si>
  <si>
    <t xml:space="preserve">Jaunu ārdurvju vērtņu izgatavošana atbilstoši vēsturiskajiem analogiem un uzstādīšana, ietverot vērtņu krāsošanu – āderēšanu, aprīkošanu ar oriģinālam atbilstošu furnitūru – virām un rokturiem, iebūvētiem vienas vērtnes aizvērta stāvokļa fiksatoriem. Cenā ierēķināt visus nepieciešamos sagatavošanas darbus, kā arī visus augstas kvalitātes rezultāta sasniegšanai nepieciešamos materiālus un palīgmateriālus! </t>
  </si>
  <si>
    <t>Teritorijas sakārtošana,objekta nodošana</t>
  </si>
  <si>
    <t>objekts</t>
  </si>
  <si>
    <t xml:space="preserve">KOPĀ </t>
  </si>
  <si>
    <t>Materiālu sagāde, transports</t>
  </si>
  <si>
    <t>Tiešās izmaksas kopā</t>
  </si>
  <si>
    <r>
      <t>Betona flīžu (divu krāsu) tīrās grīdas ieklāšana 300x300x65,</t>
    </r>
    <r>
      <rPr>
        <sz val="10"/>
        <color indexed="10"/>
        <rFont val="Arial"/>
        <family val="2"/>
      </rPr>
      <t xml:space="preserve">  </t>
    </r>
    <r>
      <rPr>
        <sz val="10"/>
        <color indexed="8"/>
        <rFont val="Arial"/>
        <family val="2"/>
      </rPr>
      <t>Cenā ierēķināt visus nepieciešamos sagatavošanas darbus,  kā arī visus augstas kvalitātes rezultāta sasniegšanai nepieciešamos materiālus un palīgmateriālus (līme, šuvošana, hidrofibizācija, salaiduma vietu hermetizācija utml.)!</t>
    </r>
  </si>
  <si>
    <t>1.stāva fasādes daļas vienkāršotā atjaunošana</t>
  </si>
  <si>
    <t>Pils kāpņu, fasādes atjaunošanas darbi</t>
  </si>
  <si>
    <t xml:space="preserve">Saliekamo betona pakāpienu (l=1390) montāža atvērtajās ailās zem kāpņu terases, izmantojot no kāpnēm demontētos neerodējušos pakāpienu fragmentus. Cenā ierēķināt visus nepieciešamos sagatavošanas darbus, kā arī visus augstas kvalitātes rezultāta sasniegšanai nepieciešamos materiālus un palīgmateriālus! Cenā ierēķināt zemes planēšanu uz nepieciešamo zemes līmeni. </t>
  </si>
  <si>
    <t xml:space="preserve">Durvju bloka restaurācija (5,7m2 – durvis pretskatā), ietverot durvju oriģinālo daļu – aplodas, iekšējo vērtņu un virsgaismas iekšējo un ārējo logu attīrīšanu no celtniecības putām, silikona un sekundāri uznaglotajām koka līstēm, bojāto koksnes fragmentu protezēšanu, neatgriezeniski bojāto detaļu aizstāšanu ar jaunām no sausa ilgi nostāvējuša kokmateriāla izgatavotām atbilstoša profila detaļām, aplodu un vērtņu krāsošanu – āderēšanu ar lineļļas krāsu, durvju un virsgaismas abu (iekšējo un ārējo) logu furnitūras remontu un iebūvēto aizgriežņu un baskviļu aprīkošanu ar oriģinālam atbilstošiem rokturiem, kā arī durvju vērtņu aprīkošanu ar blīvgumijām. Cenā ierēķināt visus nepieciešamos sagatavošanas darbus, kā arī visus augstas kvalitātes rezultāta sasniegšanai nepieciešamos materiālus un palīgmateriālus, tai skaitā arī restaurācijas pases izgatavošanu, kurā iekļaujamas defektu marķējuma shēmas, restaurācijas metožu, pielietojamo materiālu un tehnoloģiju  apraksts, kā arī restaurējamā objekta fotofiksācija pirms darbu uzsākšanas, darbu gaitā un pēc darbu pabeigšanas! </t>
  </si>
  <si>
    <t xml:space="preserve">Logu bloka restaurācija (futerlogs ar iekšaējo un ārējo vērtni- 4,21m2 – vienam logam pretskatā), ietverot logu attīrīšanu no celtniecības putām, silikona un sekundāri uznaglotajām koka līstēm, bojāto koksnes fragmentu protezēšanu, neatgriezeniski bojāto detaļu aizstāšanu ar jaunām no sausa ilgi nostāvējuša kokmateriāla izgatavotām atbilstoša profila detaļām, aplodu un vērtņu krāsošanu – āderēšanu ar lineļļas krāsu, logu furnitūras remontu un iebūvēto aizgriežņu un baskviļu aprīkošanu ar oriģinālam atbilstošiem rokturiem, kā arī logu vērtņu aprīkošanu ar blīvgumijām. Cenā ierēķināt visus nepieciešamos sagatavošanas darbus, kā arī visus augstas kvalitātes rezultāta sasniegšanai nepieciešamos materiālus un palīgmateriālus, tai skaitā arī restaurācijas pases izgatavošanu, kurā iekļaujamas defektu marķējuma shēmas, restaurācijas metožu, pielietojamo materiālu un tehnoloģiju  apraksts, kā arī restaurējamā objekta fotofiksācija pirms darbu uzsākšanas, darbu gaitā un pēc darbu pabeigšanas! </t>
  </si>
  <si>
    <t xml:space="preserve">Zem logiem (ieskaitot palodzes)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</si>
  <si>
    <t xml:space="preserve">Virs logiem un durvīm uzstādīto ar ziedu barreljefu dekorēto betona plākšņu  restaurēšana, ietverot to attīrīšanu no bioloģiskā apauguma un plaisu aizdari ar betona restaurācijai piemērotu materiālu, kā arī plākšņu hidrofobizāciju. Cenā ierēķināt visus nepieciešamos sagatavošanas darbus, kā arī visus augstas kvalitātes rezultāta sasniegšanai nepieciešamos materiālus un palīgmateriālus! </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</si>
</sst>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0.0"/>
  </numFmts>
  <fonts count="47">
    <font>
      <sz val="12"/>
      <name val="Arial"/>
      <family val="2"/>
    </font>
    <font>
      <sz val="10"/>
      <name val="Arial"/>
      <family val="0"/>
    </font>
    <font>
      <b/>
      <sz val="11"/>
      <name val="Arial"/>
      <family val="2"/>
    </font>
    <font>
      <sz val="9"/>
      <name val="Arial"/>
      <family val="2"/>
    </font>
    <font>
      <sz val="11"/>
      <name val="Arial"/>
      <family val="2"/>
    </font>
    <font>
      <b/>
      <sz val="12"/>
      <name val="Arial"/>
      <family val="2"/>
    </font>
    <font>
      <sz val="12"/>
      <color indexed="8"/>
      <name val="Arial"/>
      <family val="2"/>
    </font>
    <font>
      <sz val="11"/>
      <color indexed="8"/>
      <name val="Arial"/>
      <family val="2"/>
    </font>
    <font>
      <b/>
      <sz val="11"/>
      <color indexed="8"/>
      <name val="Arial"/>
      <family val="2"/>
    </font>
    <font>
      <b/>
      <sz val="10"/>
      <name val="Arial"/>
      <family val="2"/>
    </font>
    <font>
      <sz val="10"/>
      <color indexed="8"/>
      <name val="Arial"/>
      <family val="2"/>
    </font>
    <font>
      <b/>
      <sz val="10"/>
      <color indexed="8"/>
      <name val="Arial"/>
      <family val="2"/>
    </font>
    <font>
      <sz val="10"/>
      <color indexed="10"/>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1"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 fillId="0" borderId="0">
      <alignment/>
      <protection/>
    </xf>
  </cellStyleXfs>
  <cellXfs count="243">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xf>
    <xf numFmtId="0" fontId="0" fillId="0" borderId="0" xfId="0" applyNumberFormat="1" applyFont="1" applyAlignment="1">
      <alignment horizontal="right"/>
    </xf>
    <xf numFmtId="0" fontId="2" fillId="0" borderId="0" xfId="0" applyNumberFormat="1" applyFont="1" applyAlignment="1">
      <alignment horizontal="left"/>
    </xf>
    <xf numFmtId="0" fontId="3" fillId="0" borderId="0" xfId="0" applyNumberFormat="1" applyFont="1" applyAlignment="1">
      <alignment horizontal="right"/>
    </xf>
    <xf numFmtId="0" fontId="4" fillId="0" borderId="0" xfId="0" applyNumberFormat="1" applyFont="1" applyAlignment="1">
      <alignment/>
    </xf>
    <xf numFmtId="0" fontId="5"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Alignment="1">
      <alignment horizontal="center"/>
    </xf>
    <xf numFmtId="0" fontId="5" fillId="33" borderId="10" xfId="0" applyNumberFormat="1" applyFont="1" applyFill="1" applyBorder="1" applyAlignment="1">
      <alignment/>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Alignment="1">
      <alignment/>
    </xf>
    <xf numFmtId="0" fontId="5" fillId="33" borderId="13" xfId="0" applyNumberFormat="1" applyFont="1" applyFill="1" applyBorder="1" applyAlignment="1">
      <alignment/>
    </xf>
    <xf numFmtId="0" fontId="5" fillId="33" borderId="14" xfId="0" applyNumberFormat="1" applyFont="1" applyFill="1" applyBorder="1" applyAlignment="1">
      <alignment/>
    </xf>
    <xf numFmtId="0" fontId="5" fillId="33" borderId="15"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0" fillId="0" borderId="0" xfId="0" applyNumberFormat="1" applyFont="1" applyBorder="1" applyAlignment="1">
      <alignment/>
    </xf>
    <xf numFmtId="0" fontId="5" fillId="0" borderId="10" xfId="0" applyNumberFormat="1" applyFont="1" applyBorder="1" applyAlignment="1">
      <alignment horizontal="center"/>
    </xf>
    <xf numFmtId="0" fontId="5" fillId="0" borderId="11" xfId="0" applyNumberFormat="1" applyFont="1" applyBorder="1" applyAlignment="1">
      <alignment/>
    </xf>
    <xf numFmtId="0" fontId="5" fillId="0" borderId="12" xfId="0" applyNumberFormat="1" applyFont="1" applyBorder="1" applyAlignment="1">
      <alignment/>
    </xf>
    <xf numFmtId="0" fontId="5" fillId="0" borderId="16" xfId="0" applyNumberFormat="1" applyFont="1" applyBorder="1" applyAlignment="1">
      <alignment horizontal="center"/>
    </xf>
    <xf numFmtId="0" fontId="2" fillId="0" borderId="17" xfId="0" applyNumberFormat="1" applyFont="1" applyBorder="1" applyAlignment="1">
      <alignment wrapText="1"/>
    </xf>
    <xf numFmtId="2" fontId="5" fillId="0" borderId="18" xfId="0" applyNumberFormat="1" applyFont="1" applyBorder="1" applyAlignment="1">
      <alignment horizontal="center"/>
    </xf>
    <xf numFmtId="2" fontId="0" fillId="0" borderId="0" xfId="0" applyNumberFormat="1" applyFont="1" applyAlignment="1">
      <alignment/>
    </xf>
    <xf numFmtId="0" fontId="5" fillId="0" borderId="19" xfId="0" applyNumberFormat="1" applyFont="1" applyBorder="1" applyAlignment="1">
      <alignment/>
    </xf>
    <xf numFmtId="2" fontId="5" fillId="0" borderId="20" xfId="0" applyNumberFormat="1" applyFont="1" applyBorder="1" applyAlignment="1">
      <alignment horizontal="center"/>
    </xf>
    <xf numFmtId="0" fontId="5" fillId="0" borderId="16" xfId="0" applyNumberFormat="1" applyFont="1" applyBorder="1" applyAlignment="1">
      <alignment/>
    </xf>
    <xf numFmtId="0" fontId="5" fillId="0" borderId="20" xfId="0" applyNumberFormat="1" applyFont="1" applyBorder="1" applyAlignment="1">
      <alignment horizontal="center"/>
    </xf>
    <xf numFmtId="0" fontId="5" fillId="0" borderId="10" xfId="0" applyNumberFormat="1" applyFont="1" applyBorder="1" applyAlignment="1">
      <alignment/>
    </xf>
    <xf numFmtId="0" fontId="5" fillId="0" borderId="21" xfId="0" applyNumberFormat="1" applyFont="1" applyBorder="1" applyAlignment="1">
      <alignment/>
    </xf>
    <xf numFmtId="0" fontId="5" fillId="0" borderId="22" xfId="0" applyNumberFormat="1" applyFont="1" applyBorder="1" applyAlignment="1">
      <alignment horizontal="center"/>
    </xf>
    <xf numFmtId="0" fontId="5" fillId="0" borderId="13" xfId="0" applyNumberFormat="1" applyFont="1" applyBorder="1" applyAlignment="1">
      <alignment/>
    </xf>
    <xf numFmtId="0" fontId="5" fillId="34" borderId="0" xfId="0" applyNumberFormat="1" applyFont="1" applyFill="1" applyBorder="1" applyAlignment="1">
      <alignment horizontal="right"/>
    </xf>
    <xf numFmtId="2" fontId="5" fillId="0" borderId="23" xfId="0" applyNumberFormat="1" applyFont="1" applyBorder="1" applyAlignment="1">
      <alignment horizontal="center"/>
    </xf>
    <xf numFmtId="0" fontId="5" fillId="0" borderId="0" xfId="0" applyNumberFormat="1" applyFont="1" applyBorder="1" applyAlignment="1">
      <alignment horizontal="right"/>
    </xf>
    <xf numFmtId="0" fontId="5" fillId="0" borderId="24" xfId="0" applyNumberFormat="1" applyFont="1" applyBorder="1" applyAlignment="1">
      <alignment/>
    </xf>
    <xf numFmtId="0" fontId="5" fillId="0" borderId="25" xfId="0" applyNumberFormat="1" applyFont="1" applyBorder="1" applyAlignment="1">
      <alignment/>
    </xf>
    <xf numFmtId="0" fontId="5" fillId="0" borderId="26" xfId="0" applyNumberFormat="1" applyFont="1" applyBorder="1" applyAlignment="1">
      <alignment/>
    </xf>
    <xf numFmtId="0" fontId="0" fillId="0" borderId="0" xfId="0" applyFont="1" applyAlignment="1">
      <alignment/>
    </xf>
    <xf numFmtId="0" fontId="5" fillId="0" borderId="0" xfId="0" applyFont="1" applyAlignment="1">
      <alignment horizontal="center"/>
    </xf>
    <xf numFmtId="0" fontId="0" fillId="0" borderId="0" xfId="0" applyFont="1" applyAlignment="1">
      <alignment horizontal="right"/>
    </xf>
    <xf numFmtId="2" fontId="0" fillId="0" borderId="0" xfId="0" applyNumberFormat="1" applyAlignment="1">
      <alignment/>
    </xf>
    <xf numFmtId="0" fontId="4" fillId="0" borderId="0" xfId="0" applyNumberFormat="1" applyFont="1" applyFill="1" applyAlignment="1">
      <alignment horizontal="left"/>
    </xf>
    <xf numFmtId="0" fontId="4"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0" fillId="33" borderId="27" xfId="0" applyFill="1" applyBorder="1" applyAlignment="1">
      <alignment/>
    </xf>
    <xf numFmtId="0" fontId="0" fillId="33" borderId="27" xfId="0" applyFill="1" applyBorder="1" applyAlignment="1">
      <alignment horizontal="center"/>
    </xf>
    <xf numFmtId="0" fontId="0" fillId="33" borderId="19" xfId="0" applyFill="1" applyBorder="1" applyAlignment="1">
      <alignment/>
    </xf>
    <xf numFmtId="0" fontId="0" fillId="33" borderId="28" xfId="0" applyFill="1" applyBorder="1" applyAlignment="1">
      <alignment/>
    </xf>
    <xf numFmtId="0" fontId="0" fillId="33" borderId="29" xfId="0" applyFont="1" applyFill="1" applyBorder="1" applyAlignment="1">
      <alignment/>
    </xf>
    <xf numFmtId="0" fontId="0" fillId="33" borderId="30" xfId="0" applyFill="1" applyBorder="1" applyAlignment="1">
      <alignment/>
    </xf>
    <xf numFmtId="0" fontId="0" fillId="33" borderId="31" xfId="0" applyFont="1" applyFill="1" applyBorder="1" applyAlignment="1">
      <alignment horizontal="center"/>
    </xf>
    <xf numFmtId="0" fontId="0" fillId="0" borderId="0" xfId="0" applyBorder="1" applyAlignment="1">
      <alignment/>
    </xf>
    <xf numFmtId="0" fontId="0" fillId="33" borderId="31" xfId="0" applyFill="1" applyBorder="1" applyAlignment="1">
      <alignment/>
    </xf>
    <xf numFmtId="0" fontId="0" fillId="33" borderId="17" xfId="0" applyFill="1" applyBorder="1" applyAlignment="1">
      <alignment horizontal="center"/>
    </xf>
    <xf numFmtId="0" fontId="0" fillId="33" borderId="17" xfId="0" applyFill="1" applyBorder="1" applyAlignment="1">
      <alignment/>
    </xf>
    <xf numFmtId="0" fontId="0" fillId="0" borderId="17" xfId="0" applyBorder="1" applyAlignment="1">
      <alignment horizontal="center"/>
    </xf>
    <xf numFmtId="0" fontId="0" fillId="0" borderId="17" xfId="0" applyFont="1" applyBorder="1" applyAlignment="1">
      <alignment/>
    </xf>
    <xf numFmtId="2" fontId="0" fillId="0" borderId="17" xfId="0" applyNumberFormat="1" applyBorder="1" applyAlignment="1">
      <alignment horizontal="center"/>
    </xf>
    <xf numFmtId="2" fontId="0" fillId="0" borderId="17" xfId="0" applyNumberFormat="1" applyBorder="1" applyAlignment="1">
      <alignment/>
    </xf>
    <xf numFmtId="2" fontId="0" fillId="0" borderId="17" xfId="0" applyNumberFormat="1" applyBorder="1" applyAlignment="1">
      <alignment horizontal="right"/>
    </xf>
    <xf numFmtId="0" fontId="0" fillId="0" borderId="32" xfId="0" applyBorder="1" applyAlignment="1">
      <alignment horizontal="center"/>
    </xf>
    <xf numFmtId="0" fontId="0" fillId="0" borderId="32" xfId="0" applyBorder="1" applyAlignment="1">
      <alignment/>
    </xf>
    <xf numFmtId="0" fontId="0" fillId="0" borderId="33" xfId="0" applyBorder="1" applyAlignment="1">
      <alignment horizontal="center"/>
    </xf>
    <xf numFmtId="0" fontId="0" fillId="0" borderId="33"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Font="1" applyBorder="1" applyAlignment="1">
      <alignment/>
    </xf>
    <xf numFmtId="0" fontId="4" fillId="0" borderId="0" xfId="0" applyFont="1" applyAlignment="1">
      <alignment/>
    </xf>
    <xf numFmtId="0" fontId="4" fillId="0" borderId="0" xfId="0" applyFont="1" applyAlignment="1">
      <alignment horizontal="left" vertical="center"/>
    </xf>
    <xf numFmtId="49" fontId="4"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xf>
    <xf numFmtId="2" fontId="4" fillId="0" borderId="0" xfId="0" applyNumberFormat="1" applyFont="1" applyAlignment="1">
      <alignment/>
    </xf>
    <xf numFmtId="0" fontId="7" fillId="34" borderId="0" xfId="0" applyFont="1" applyFill="1" applyAlignment="1">
      <alignment/>
    </xf>
    <xf numFmtId="0" fontId="7" fillId="34" borderId="0" xfId="0" applyNumberFormat="1" applyFont="1" applyFill="1" applyAlignment="1">
      <alignment horizontal="right"/>
    </xf>
    <xf numFmtId="2" fontId="7" fillId="34" borderId="0" xfId="0" applyNumberFormat="1" applyFont="1" applyFill="1" applyAlignment="1">
      <alignment/>
    </xf>
    <xf numFmtId="0" fontId="7" fillId="34" borderId="0" xfId="0" applyNumberFormat="1" applyFont="1" applyFill="1" applyAlignment="1">
      <alignment/>
    </xf>
    <xf numFmtId="0" fontId="8" fillId="34" borderId="0" xfId="0" applyNumberFormat="1" applyFont="1" applyFill="1" applyAlignment="1">
      <alignmen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8" fillId="34" borderId="0" xfId="0" applyNumberFormat="1" applyFont="1" applyFill="1" applyAlignment="1">
      <alignment horizontal="left"/>
    </xf>
    <xf numFmtId="0" fontId="4" fillId="34" borderId="0" xfId="0" applyFont="1" applyFill="1" applyAlignment="1">
      <alignment horizontal="left" vertical="center" wrapText="1"/>
    </xf>
    <xf numFmtId="0" fontId="4" fillId="33" borderId="19" xfId="0" applyFont="1" applyFill="1" applyBorder="1" applyAlignment="1">
      <alignment horizontal="center"/>
    </xf>
    <xf numFmtId="0" fontId="4" fillId="33" borderId="27" xfId="0" applyFont="1" applyFill="1" applyBorder="1" applyAlignment="1">
      <alignment horizontal="center"/>
    </xf>
    <xf numFmtId="0" fontId="4" fillId="33" borderId="34" xfId="0" applyFont="1" applyFill="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0" xfId="0" applyFont="1" applyFill="1" applyBorder="1" applyAlignment="1">
      <alignment horizontal="center"/>
    </xf>
    <xf numFmtId="0" fontId="4" fillId="33" borderId="35" xfId="0" applyFont="1" applyFill="1" applyBorder="1" applyAlignment="1">
      <alignment horizontal="center"/>
    </xf>
    <xf numFmtId="0" fontId="4" fillId="33" borderId="36" xfId="0" applyFont="1" applyFill="1" applyBorder="1" applyAlignment="1">
      <alignment horizontal="center"/>
    </xf>
    <xf numFmtId="0" fontId="4" fillId="0" borderId="33" xfId="0"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7"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0" fontId="4" fillId="0" borderId="17" xfId="0" applyFont="1" applyBorder="1" applyAlignment="1">
      <alignment horizontal="center" vertical="top" wrapText="1"/>
    </xf>
    <xf numFmtId="49" fontId="4" fillId="0" borderId="37" xfId="0" applyNumberFormat="1" applyFont="1" applyFill="1" applyBorder="1" applyAlignment="1">
      <alignment horizontal="left" vertical="center"/>
    </xf>
    <xf numFmtId="2" fontId="4" fillId="0" borderId="17" xfId="0" applyNumberFormat="1" applyFont="1" applyFill="1" applyBorder="1" applyAlignment="1">
      <alignment horizontal="center" vertical="center"/>
    </xf>
    <xf numFmtId="164" fontId="4" fillId="34" borderId="17" xfId="0" applyNumberFormat="1" applyFont="1" applyFill="1" applyBorder="1" applyAlignment="1">
      <alignment horizontal="right" vertical="center" wrapText="1"/>
    </xf>
    <xf numFmtId="0" fontId="4" fillId="34" borderId="28" xfId="0" applyNumberFormat="1" applyFont="1" applyFill="1" applyBorder="1" applyAlignment="1">
      <alignment vertical="center"/>
    </xf>
    <xf numFmtId="0" fontId="4" fillId="34" borderId="17" xfId="0" applyNumberFormat="1" applyFont="1" applyFill="1" applyBorder="1" applyAlignment="1">
      <alignment horizontal="center"/>
    </xf>
    <xf numFmtId="2" fontId="4" fillId="34" borderId="17" xfId="0" applyNumberFormat="1" applyFont="1" applyFill="1" applyBorder="1" applyAlignment="1">
      <alignment horizontal="center" vertical="top"/>
    </xf>
    <xf numFmtId="164" fontId="7" fillId="34" borderId="17" xfId="0" applyNumberFormat="1" applyFont="1" applyFill="1" applyBorder="1" applyAlignment="1">
      <alignment horizontal="center"/>
    </xf>
    <xf numFmtId="0" fontId="4" fillId="34" borderId="28" xfId="0" applyNumberFormat="1" applyFont="1" applyFill="1" applyBorder="1" applyAlignment="1">
      <alignment vertical="top" wrapText="1"/>
    </xf>
    <xf numFmtId="0" fontId="4" fillId="34" borderId="17" xfId="0" applyFont="1" applyFill="1" applyBorder="1" applyAlignment="1">
      <alignment horizontal="center"/>
    </xf>
    <xf numFmtId="0" fontId="4" fillId="34" borderId="17" xfId="0" applyNumberFormat="1" applyFont="1" applyFill="1" applyBorder="1" applyAlignment="1">
      <alignment horizontal="center" vertical="top"/>
    </xf>
    <xf numFmtId="0" fontId="4" fillId="34" borderId="19" xfId="0" applyNumberFormat="1" applyFont="1" applyFill="1" applyBorder="1" applyAlignment="1">
      <alignment vertical="top" wrapText="1"/>
    </xf>
    <xf numFmtId="0" fontId="4" fillId="34" borderId="27" xfId="0" applyNumberFormat="1" applyFont="1" applyFill="1" applyBorder="1" applyAlignment="1">
      <alignment horizontal="center"/>
    </xf>
    <xf numFmtId="2" fontId="4" fillId="34" borderId="27" xfId="0" applyNumberFormat="1" applyFont="1" applyFill="1" applyBorder="1" applyAlignment="1">
      <alignment horizontal="center" vertical="top"/>
    </xf>
    <xf numFmtId="164" fontId="4" fillId="34" borderId="27" xfId="0" applyNumberFormat="1" applyFont="1" applyFill="1" applyBorder="1" applyAlignment="1">
      <alignment horizontal="right" vertical="center" wrapText="1"/>
    </xf>
    <xf numFmtId="164" fontId="7" fillId="34" borderId="27" xfId="0" applyNumberFormat="1" applyFont="1" applyFill="1" applyBorder="1" applyAlignment="1">
      <alignment horizontal="center"/>
    </xf>
    <xf numFmtId="0" fontId="4" fillId="0" borderId="27" xfId="0" applyFont="1" applyBorder="1" applyAlignment="1">
      <alignment horizontal="center" vertical="top" wrapText="1"/>
    </xf>
    <xf numFmtId="0" fontId="4" fillId="34" borderId="27" xfId="0" applyNumberFormat="1" applyFont="1" applyFill="1" applyBorder="1" applyAlignment="1">
      <alignment vertical="top" wrapText="1"/>
    </xf>
    <xf numFmtId="0" fontId="4" fillId="34" borderId="27" xfId="0" applyNumberFormat="1" applyFont="1" applyFill="1" applyBorder="1" applyAlignment="1">
      <alignment horizontal="center" vertical="top"/>
    </xf>
    <xf numFmtId="0" fontId="4" fillId="34" borderId="17" xfId="0" applyNumberFormat="1" applyFont="1" applyFill="1" applyBorder="1" applyAlignment="1">
      <alignment vertical="top" wrapText="1"/>
    </xf>
    <xf numFmtId="0" fontId="4" fillId="0" borderId="17" xfId="57" applyFont="1" applyFill="1" applyBorder="1" applyAlignment="1">
      <alignment horizontal="left" vertical="top" wrapText="1"/>
      <protection/>
    </xf>
    <xf numFmtId="0" fontId="4" fillId="0" borderId="17" xfId="57" applyFont="1" applyFill="1" applyBorder="1" applyAlignment="1">
      <alignment horizontal="center" vertical="top" wrapText="1"/>
      <protection/>
    </xf>
    <xf numFmtId="2" fontId="4" fillId="0" borderId="17" xfId="57" applyNumberFormat="1" applyFont="1" applyFill="1" applyBorder="1" applyAlignment="1">
      <alignment horizontal="center" vertical="top" wrapText="1"/>
      <protection/>
    </xf>
    <xf numFmtId="0" fontId="4" fillId="0" borderId="27" xfId="57" applyFont="1" applyFill="1" applyBorder="1" applyAlignment="1">
      <alignment horizontal="left" vertical="top" wrapText="1"/>
      <protection/>
    </xf>
    <xf numFmtId="0" fontId="4" fillId="0" borderId="27" xfId="57" applyFont="1" applyFill="1" applyBorder="1" applyAlignment="1">
      <alignment horizontal="center" vertical="top" wrapText="1"/>
      <protection/>
    </xf>
    <xf numFmtId="2" fontId="4" fillId="0" borderId="27" xfId="57" applyNumberFormat="1" applyFont="1" applyFill="1" applyBorder="1" applyAlignment="1">
      <alignment horizontal="center" vertical="top" wrapText="1"/>
      <protection/>
    </xf>
    <xf numFmtId="0" fontId="4" fillId="0" borderId="28" xfId="0" applyFont="1" applyBorder="1" applyAlignment="1">
      <alignment horizontal="center" vertical="top" wrapText="1"/>
    </xf>
    <xf numFmtId="0" fontId="4" fillId="0" borderId="34" xfId="0" applyFont="1" applyBorder="1" applyAlignment="1">
      <alignment horizontal="center" vertical="top" wrapText="1"/>
    </xf>
    <xf numFmtId="0" fontId="4" fillId="0" borderId="32" xfId="0" applyFont="1" applyBorder="1" applyAlignment="1">
      <alignment horizontal="center" vertical="top" wrapText="1"/>
    </xf>
    <xf numFmtId="165" fontId="4" fillId="0" borderId="38" xfId="59" applyNumberFormat="1" applyFont="1" applyFill="1" applyBorder="1" applyAlignment="1">
      <alignment horizontal="left" vertical="top" wrapText="1"/>
      <protection/>
    </xf>
    <xf numFmtId="165"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protection/>
    </xf>
    <xf numFmtId="2" fontId="4" fillId="0" borderId="32" xfId="59" applyNumberFormat="1" applyFont="1" applyFill="1" applyBorder="1" applyAlignment="1">
      <alignment horizontal="center" vertical="top" wrapText="1"/>
      <protection/>
    </xf>
    <xf numFmtId="4" fontId="4" fillId="0" borderId="32" xfId="0" applyNumberFormat="1" applyFont="1" applyFill="1" applyBorder="1" applyAlignment="1">
      <alignment horizontal="center" vertical="top"/>
    </xf>
    <xf numFmtId="0" fontId="4" fillId="0" borderId="32" xfId="0"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2" fillId="0" borderId="33" xfId="58" applyFont="1" applyFill="1" applyBorder="1" applyAlignment="1">
      <alignment horizontal="right" vertical="center" wrapText="1"/>
      <protection/>
    </xf>
    <xf numFmtId="0" fontId="2" fillId="0" borderId="33" xfId="0" applyFont="1" applyFill="1" applyBorder="1" applyAlignment="1">
      <alignment horizontal="right" vertical="center" wrapText="1"/>
    </xf>
    <xf numFmtId="2" fontId="2" fillId="0" borderId="33" xfId="67" applyNumberFormat="1" applyFont="1" applyFill="1" applyBorder="1" applyAlignment="1">
      <alignment horizontal="right" vertical="center" wrapText="1"/>
      <protection/>
    </xf>
    <xf numFmtId="2" fontId="4" fillId="0" borderId="33" xfId="67" applyNumberFormat="1" applyFont="1" applyFill="1" applyBorder="1" applyAlignment="1">
      <alignment horizontal="right" vertical="center" wrapText="1"/>
      <protection/>
    </xf>
    <xf numFmtId="0" fontId="4" fillId="0" borderId="17" xfId="0" applyFont="1" applyBorder="1" applyAlignment="1">
      <alignment horizontal="center" vertical="center"/>
    </xf>
    <xf numFmtId="0" fontId="2" fillId="0" borderId="17" xfId="58" applyFont="1" applyFill="1" applyBorder="1" applyAlignment="1">
      <alignment horizontal="right" vertical="center" wrapText="1"/>
      <protection/>
    </xf>
    <xf numFmtId="9" fontId="2" fillId="0" borderId="17" xfId="58" applyNumberFormat="1" applyFont="1" applyFill="1" applyBorder="1" applyAlignment="1">
      <alignment horizontal="center" vertical="center" wrapText="1"/>
      <protection/>
    </xf>
    <xf numFmtId="0" fontId="2" fillId="0" borderId="17" xfId="0" applyFont="1" applyFill="1" applyBorder="1" applyAlignment="1">
      <alignment horizontal="right"/>
    </xf>
    <xf numFmtId="9" fontId="2" fillId="0" borderId="17" xfId="58" applyNumberFormat="1" applyFont="1" applyFill="1" applyBorder="1" applyAlignment="1">
      <alignment horizontal="right" vertical="center" wrapText="1"/>
      <protection/>
    </xf>
    <xf numFmtId="0" fontId="2" fillId="0" borderId="17" xfId="0" applyFont="1" applyFill="1" applyBorder="1" applyAlignment="1">
      <alignment horizontal="right" vertical="center" wrapText="1"/>
    </xf>
    <xf numFmtId="2" fontId="2" fillId="0" borderId="17" xfId="0" applyNumberFormat="1" applyFont="1" applyFill="1" applyBorder="1" applyAlignment="1">
      <alignment horizontal="right" vertical="center" wrapText="1"/>
    </xf>
    <xf numFmtId="0" fontId="4" fillId="0" borderId="17" xfId="0" applyFont="1" applyBorder="1" applyAlignment="1">
      <alignment/>
    </xf>
    <xf numFmtId="2" fontId="2" fillId="0" borderId="17" xfId="58" applyNumberFormat="1" applyFont="1" applyFill="1" applyBorder="1" applyAlignment="1">
      <alignment horizontal="right" vertical="center" wrapText="1"/>
      <protection/>
    </xf>
    <xf numFmtId="0" fontId="4" fillId="0" borderId="17" xfId="0" applyNumberFormat="1" applyFont="1" applyBorder="1" applyAlignment="1">
      <alignment horizontal="left" vertical="center"/>
    </xf>
    <xf numFmtId="0" fontId="4" fillId="0" borderId="17" xfId="0" applyNumberFormat="1" applyFont="1" applyBorder="1" applyAlignment="1">
      <alignment horizontal="center" vertical="center"/>
    </xf>
    <xf numFmtId="2" fontId="4" fillId="0" borderId="17" xfId="0" applyNumberFormat="1" applyFont="1" applyBorder="1" applyAlignment="1">
      <alignment horizontal="center" vertical="center"/>
    </xf>
    <xf numFmtId="0" fontId="4" fillId="0" borderId="0" xfId="0" applyFont="1" applyBorder="1" applyAlignment="1">
      <alignment vertical="center"/>
    </xf>
    <xf numFmtId="2" fontId="4" fillId="0" borderId="0" xfId="0" applyNumberFormat="1" applyFont="1" applyBorder="1" applyAlignment="1">
      <alignment vertical="center"/>
    </xf>
    <xf numFmtId="0" fontId="6" fillId="34" borderId="0" xfId="0" applyFont="1" applyFill="1" applyAlignment="1">
      <alignment/>
    </xf>
    <xf numFmtId="0" fontId="8" fillId="34" borderId="0" xfId="0" applyNumberFormat="1" applyFont="1" applyFill="1" applyAlignment="1">
      <alignment horizontal="center"/>
    </xf>
    <xf numFmtId="0" fontId="7" fillId="33" borderId="27" xfId="0" applyNumberFormat="1" applyFont="1" applyFill="1" applyBorder="1" applyAlignment="1">
      <alignment/>
    </xf>
    <xf numFmtId="0" fontId="7" fillId="33" borderId="34" xfId="0" applyNumberFormat="1" applyFont="1" applyFill="1" applyBorder="1" applyAlignment="1">
      <alignment/>
    </xf>
    <xf numFmtId="0" fontId="7" fillId="33" borderId="19" xfId="0" applyNumberFormat="1" applyFont="1" applyFill="1" applyBorder="1" applyAlignment="1">
      <alignment horizontal="right"/>
    </xf>
    <xf numFmtId="0" fontId="7" fillId="33" borderId="28" xfId="0" applyNumberFormat="1" applyFont="1" applyFill="1" applyBorder="1" applyAlignment="1">
      <alignment/>
    </xf>
    <xf numFmtId="0" fontId="7" fillId="33" borderId="29" xfId="0" applyNumberFormat="1" applyFont="1" applyFill="1" applyBorder="1" applyAlignment="1">
      <alignment/>
    </xf>
    <xf numFmtId="0" fontId="7" fillId="33" borderId="30" xfId="0" applyNumberFormat="1" applyFont="1" applyFill="1" applyBorder="1" applyAlignment="1">
      <alignment/>
    </xf>
    <xf numFmtId="0" fontId="7" fillId="33" borderId="29" xfId="0" applyNumberFormat="1" applyFont="1" applyFill="1" applyBorder="1" applyAlignment="1">
      <alignment horizontal="center"/>
    </xf>
    <xf numFmtId="0" fontId="7" fillId="33" borderId="3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3" borderId="14" xfId="0" applyNumberFormat="1" applyFont="1" applyFill="1" applyBorder="1" applyAlignment="1">
      <alignment horizontal="right"/>
    </xf>
    <xf numFmtId="0" fontId="7" fillId="33" borderId="14" xfId="0" applyNumberFormat="1" applyFont="1" applyFill="1" applyBorder="1" applyAlignment="1">
      <alignment horizontal="center"/>
    </xf>
    <xf numFmtId="0" fontId="7" fillId="33" borderId="31" xfId="0" applyNumberFormat="1" applyFont="1" applyFill="1" applyBorder="1" applyAlignment="1">
      <alignment horizontal="right"/>
    </xf>
    <xf numFmtId="0" fontId="7" fillId="33" borderId="39" xfId="0" applyNumberFormat="1" applyFont="1" applyFill="1" applyBorder="1" applyAlignment="1">
      <alignment horizontal="center"/>
    </xf>
    <xf numFmtId="0" fontId="7" fillId="33" borderId="33" xfId="0" applyNumberFormat="1" applyFont="1" applyFill="1" applyBorder="1" applyAlignment="1">
      <alignment horizontal="center"/>
    </xf>
    <xf numFmtId="0" fontId="7" fillId="33" borderId="31" xfId="0" applyNumberFormat="1" applyFont="1" applyFill="1" applyBorder="1" applyAlignment="1">
      <alignment/>
    </xf>
    <xf numFmtId="0" fontId="7" fillId="33" borderId="40" xfId="0" applyNumberFormat="1" applyFont="1" applyFill="1" applyBorder="1" applyAlignment="1">
      <alignment horizontal="center"/>
    </xf>
    <xf numFmtId="0" fontId="7" fillId="33" borderId="27"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7" xfId="0" applyNumberFormat="1" applyFont="1" applyFill="1" applyBorder="1" applyAlignment="1">
      <alignment horizontal="center" wrapText="1"/>
    </xf>
    <xf numFmtId="0" fontId="7" fillId="34" borderId="30" xfId="0" applyNumberFormat="1" applyFont="1" applyFill="1" applyBorder="1" applyAlignment="1">
      <alignment horizontal="center"/>
    </xf>
    <xf numFmtId="2" fontId="7" fillId="34" borderId="17" xfId="0" applyNumberFormat="1" applyFont="1" applyFill="1" applyBorder="1" applyAlignment="1">
      <alignment horizontal="center"/>
    </xf>
    <xf numFmtId="0" fontId="7" fillId="0" borderId="17" xfId="0" applyNumberFormat="1" applyFont="1" applyFill="1" applyBorder="1" applyAlignment="1">
      <alignment horizontal="right"/>
    </xf>
    <xf numFmtId="0" fontId="1" fillId="0" borderId="17" xfId="0" applyNumberFormat="1" applyFont="1" applyFill="1" applyBorder="1" applyAlignment="1">
      <alignment horizontal="left" wrapText="1"/>
    </xf>
    <xf numFmtId="0" fontId="10" fillId="0" borderId="17" xfId="0" applyFont="1" applyFill="1" applyBorder="1" applyAlignment="1">
      <alignment horizontal="center"/>
    </xf>
    <xf numFmtId="2" fontId="10" fillId="0" borderId="17" xfId="0" applyNumberFormat="1" applyFont="1" applyFill="1" applyBorder="1" applyAlignment="1">
      <alignment horizontal="center"/>
    </xf>
    <xf numFmtId="164" fontId="4" fillId="0" borderId="17" xfId="0" applyNumberFormat="1" applyFont="1" applyFill="1" applyBorder="1" applyAlignment="1">
      <alignment horizontal="right" vertical="center" wrapText="1"/>
    </xf>
    <xf numFmtId="164" fontId="7" fillId="0" borderId="17" xfId="0" applyNumberFormat="1" applyFont="1" applyFill="1" applyBorder="1" applyAlignment="1">
      <alignment horizontal="center"/>
    </xf>
    <xf numFmtId="165" fontId="10" fillId="0" borderId="17" xfId="0" applyNumberFormat="1" applyFont="1" applyFill="1" applyBorder="1" applyAlignment="1">
      <alignment horizontal="center"/>
    </xf>
    <xf numFmtId="0" fontId="2" fillId="0" borderId="31" xfId="0" applyNumberFormat="1" applyFont="1" applyFill="1" applyBorder="1" applyAlignment="1">
      <alignment horizontal="center" wrapText="1"/>
    </xf>
    <xf numFmtId="0" fontId="1" fillId="0" borderId="17" xfId="0" applyFont="1" applyFill="1" applyBorder="1" applyAlignment="1">
      <alignment wrapText="1"/>
    </xf>
    <xf numFmtId="0" fontId="7" fillId="0" borderId="27" xfId="0" applyNumberFormat="1" applyFont="1" applyFill="1" applyBorder="1" applyAlignment="1">
      <alignment horizontal="right"/>
    </xf>
    <xf numFmtId="0" fontId="7" fillId="0" borderId="33" xfId="0" applyNumberFormat="1" applyFont="1" applyFill="1" applyBorder="1" applyAlignment="1">
      <alignment horizontal="right"/>
    </xf>
    <xf numFmtId="0" fontId="1" fillId="0" borderId="33" xfId="0" applyFont="1" applyFill="1" applyBorder="1" applyAlignment="1">
      <alignment wrapText="1"/>
    </xf>
    <xf numFmtId="0" fontId="1" fillId="0" borderId="27" xfId="0" applyFont="1" applyFill="1" applyBorder="1" applyAlignment="1">
      <alignment wrapText="1"/>
    </xf>
    <xf numFmtId="0" fontId="10" fillId="0" borderId="27" xfId="0" applyFont="1" applyFill="1" applyBorder="1" applyAlignment="1">
      <alignment horizontal="center"/>
    </xf>
    <xf numFmtId="2" fontId="10" fillId="0" borderId="27" xfId="0" applyNumberFormat="1" applyFont="1" applyFill="1" applyBorder="1" applyAlignment="1">
      <alignment horizontal="center"/>
    </xf>
    <xf numFmtId="164" fontId="4" fillId="0" borderId="27" xfId="0" applyNumberFormat="1" applyFont="1" applyFill="1" applyBorder="1" applyAlignment="1">
      <alignment horizontal="right" vertical="center" wrapText="1"/>
    </xf>
    <xf numFmtId="164" fontId="7" fillId="0" borderId="27" xfId="0" applyNumberFormat="1" applyFont="1" applyFill="1" applyBorder="1" applyAlignment="1">
      <alignment horizontal="center"/>
    </xf>
    <xf numFmtId="0" fontId="11" fillId="0" borderId="17" xfId="0" applyFont="1" applyFill="1" applyBorder="1" applyAlignment="1">
      <alignment wrapText="1"/>
    </xf>
    <xf numFmtId="164" fontId="4" fillId="0" borderId="30" xfId="0" applyNumberFormat="1" applyFont="1" applyFill="1" applyBorder="1" applyAlignment="1">
      <alignment horizontal="right" vertical="center" wrapText="1"/>
    </xf>
    <xf numFmtId="0" fontId="6" fillId="34" borderId="0" xfId="0" applyFont="1" applyFill="1" applyBorder="1" applyAlignment="1">
      <alignment/>
    </xf>
    <xf numFmtId="164" fontId="7" fillId="0" borderId="0" xfId="0" applyNumberFormat="1" applyFont="1" applyFill="1" applyBorder="1" applyAlignment="1">
      <alignment horizontal="center"/>
    </xf>
    <xf numFmtId="0" fontId="6" fillId="0" borderId="0" xfId="0" applyFont="1" applyFill="1" applyAlignment="1">
      <alignment/>
    </xf>
    <xf numFmtId="164" fontId="7" fillId="35" borderId="0" xfId="0" applyNumberFormat="1" applyFont="1" applyFill="1" applyBorder="1" applyAlignment="1">
      <alignment horizontal="center"/>
    </xf>
    <xf numFmtId="0" fontId="6" fillId="35" borderId="0" xfId="0" applyFont="1" applyFill="1" applyAlignment="1">
      <alignment/>
    </xf>
    <xf numFmtId="0" fontId="4" fillId="0" borderId="17" xfId="0" applyNumberFormat="1" applyFont="1" applyFill="1" applyBorder="1" applyAlignment="1">
      <alignment horizontal="right"/>
    </xf>
    <xf numFmtId="0" fontId="1" fillId="0" borderId="17" xfId="0" applyFont="1" applyFill="1" applyBorder="1" applyAlignment="1">
      <alignment horizontal="center"/>
    </xf>
    <xf numFmtId="2" fontId="1" fillId="0" borderId="17" xfId="0" applyNumberFormat="1" applyFont="1" applyFill="1" applyBorder="1" applyAlignment="1">
      <alignment horizontal="center"/>
    </xf>
    <xf numFmtId="0" fontId="6" fillId="34" borderId="0" xfId="0" applyFont="1" applyFill="1" applyAlignment="1">
      <alignment wrapText="1"/>
    </xf>
    <xf numFmtId="0" fontId="1" fillId="0" borderId="33" xfId="0" applyNumberFormat="1" applyFont="1" applyFill="1" applyBorder="1" applyAlignment="1">
      <alignment horizontal="left" wrapText="1"/>
    </xf>
    <xf numFmtId="0" fontId="7" fillId="0" borderId="17" xfId="0" applyNumberFormat="1" applyFont="1" applyFill="1" applyBorder="1" applyAlignment="1">
      <alignment horizontal="center"/>
    </xf>
    <xf numFmtId="2" fontId="7" fillId="0" borderId="17" xfId="0" applyNumberFormat="1" applyFont="1" applyFill="1" applyBorder="1" applyAlignment="1">
      <alignment horizontal="center"/>
    </xf>
    <xf numFmtId="0" fontId="7" fillId="0" borderId="30" xfId="0" applyNumberFormat="1" applyFont="1" applyFill="1" applyBorder="1" applyAlignment="1">
      <alignment horizontal="center"/>
    </xf>
    <xf numFmtId="0" fontId="10" fillId="0" borderId="17" xfId="0" applyFont="1" applyFill="1" applyBorder="1" applyAlignment="1">
      <alignment wrapText="1"/>
    </xf>
    <xf numFmtId="0" fontId="10" fillId="0" borderId="33" xfId="0" applyFont="1" applyFill="1" applyBorder="1" applyAlignment="1">
      <alignment horizontal="center"/>
    </xf>
    <xf numFmtId="2" fontId="10" fillId="0" borderId="33" xfId="0" applyNumberFormat="1" applyFont="1" applyFill="1" applyBorder="1" applyAlignment="1">
      <alignment horizontal="center"/>
    </xf>
    <xf numFmtId="164" fontId="4" fillId="0" borderId="33" xfId="0" applyNumberFormat="1" applyFont="1" applyFill="1" applyBorder="1" applyAlignment="1">
      <alignment horizontal="right" vertical="center" wrapText="1"/>
    </xf>
    <xf numFmtId="164" fontId="7" fillId="0" borderId="33" xfId="0" applyNumberFormat="1" applyFont="1" applyFill="1" applyBorder="1" applyAlignment="1">
      <alignment horizontal="center"/>
    </xf>
    <xf numFmtId="0" fontId="7" fillId="0" borderId="33" xfId="0" applyNumberFormat="1" applyFont="1" applyFill="1" applyBorder="1" applyAlignment="1">
      <alignment horizontal="center"/>
    </xf>
    <xf numFmtId="2" fontId="7" fillId="0" borderId="33" xfId="0" applyNumberFormat="1" applyFont="1" applyFill="1" applyBorder="1" applyAlignment="1">
      <alignment horizontal="center"/>
    </xf>
    <xf numFmtId="0" fontId="11" fillId="0" borderId="17" xfId="0" applyFont="1" applyFill="1" applyBorder="1" applyAlignment="1">
      <alignment horizontal="center" wrapText="1"/>
    </xf>
    <xf numFmtId="0" fontId="10" fillId="0" borderId="32" xfId="0" applyFont="1" applyFill="1" applyBorder="1" applyAlignment="1">
      <alignment horizontal="right"/>
    </xf>
    <xf numFmtId="0" fontId="10" fillId="0" borderId="32" xfId="0" applyFont="1" applyFill="1" applyBorder="1" applyAlignment="1">
      <alignment/>
    </xf>
    <xf numFmtId="0" fontId="10" fillId="0" borderId="32" xfId="0" applyFont="1" applyFill="1" applyBorder="1" applyAlignment="1">
      <alignment horizontal="center"/>
    </xf>
    <xf numFmtId="1" fontId="10" fillId="0" borderId="32" xfId="0" applyNumberFormat="1" applyFont="1" applyFill="1" applyBorder="1" applyAlignment="1">
      <alignment horizontal="center"/>
    </xf>
    <xf numFmtId="165" fontId="7" fillId="0" borderId="32" xfId="0" applyNumberFormat="1" applyFont="1" applyFill="1" applyBorder="1" applyAlignment="1">
      <alignment horizontal="center"/>
    </xf>
    <xf numFmtId="2" fontId="7" fillId="0" borderId="32" xfId="0" applyNumberFormat="1" applyFont="1" applyFill="1" applyBorder="1" applyAlignment="1">
      <alignment horizontal="center"/>
    </xf>
    <xf numFmtId="164" fontId="7" fillId="0" borderId="32" xfId="0" applyNumberFormat="1" applyFont="1" applyFill="1" applyBorder="1" applyAlignment="1">
      <alignment horizontal="center"/>
    </xf>
    <xf numFmtId="164" fontId="7" fillId="0" borderId="32" xfId="0" applyNumberFormat="1" applyFont="1" applyFill="1" applyBorder="1" applyAlignment="1">
      <alignment/>
    </xf>
    <xf numFmtId="0" fontId="8" fillId="0" borderId="33" xfId="0" applyNumberFormat="1" applyFont="1" applyFill="1" applyBorder="1" applyAlignment="1">
      <alignment horizontal="right"/>
    </xf>
    <xf numFmtId="2" fontId="8" fillId="0" borderId="33" xfId="0" applyNumberFormat="1" applyFont="1" applyFill="1" applyBorder="1" applyAlignment="1">
      <alignment/>
    </xf>
    <xf numFmtId="0" fontId="8" fillId="0" borderId="17" xfId="0" applyNumberFormat="1" applyFont="1" applyFill="1" applyBorder="1" applyAlignment="1">
      <alignment horizontal="right"/>
    </xf>
    <xf numFmtId="0" fontId="8" fillId="0" borderId="17" xfId="0" applyNumberFormat="1" applyFont="1" applyFill="1" applyBorder="1" applyAlignment="1">
      <alignment horizontal="center"/>
    </xf>
    <xf numFmtId="2" fontId="8" fillId="0" borderId="17" xfId="0" applyNumberFormat="1" applyFont="1" applyFill="1" applyBorder="1" applyAlignment="1">
      <alignment/>
    </xf>
    <xf numFmtId="0" fontId="7" fillId="0" borderId="17" xfId="0" applyNumberFormat="1" applyFont="1" applyFill="1" applyBorder="1" applyAlignment="1">
      <alignment/>
    </xf>
    <xf numFmtId="2" fontId="7" fillId="0" borderId="17" xfId="0" applyNumberFormat="1" applyFont="1" applyFill="1" applyBorder="1" applyAlignment="1">
      <alignment/>
    </xf>
    <xf numFmtId="0" fontId="4" fillId="0" borderId="0" xfId="0" applyFont="1" applyFill="1" applyBorder="1" applyAlignment="1">
      <alignment vertical="center"/>
    </xf>
    <xf numFmtId="0" fontId="7" fillId="0" borderId="0" xfId="0" applyNumberFormat="1" applyFont="1" applyFill="1" applyAlignment="1">
      <alignment/>
    </xf>
    <xf numFmtId="0" fontId="7" fillId="0" borderId="0" xfId="0" applyNumberFormat="1" applyFont="1" applyFill="1" applyAlignment="1">
      <alignment horizontal="right"/>
    </xf>
    <xf numFmtId="165" fontId="7" fillId="0" borderId="0" xfId="0" applyNumberFormat="1" applyFont="1" applyFill="1" applyAlignment="1">
      <alignment/>
    </xf>
    <xf numFmtId="0" fontId="4" fillId="33" borderId="17" xfId="0" applyFont="1" applyFill="1" applyBorder="1" applyAlignment="1">
      <alignment horizontal="center"/>
    </xf>
    <xf numFmtId="0" fontId="4" fillId="33" borderId="27"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549 81_ 1_ 004-21_Tame" xfId="57"/>
    <cellStyle name="Normal_Liepaja Peldu 5 UK tames" xfId="58"/>
    <cellStyle name="Normal_TameTuristu5-2011-08-06" xfId="59"/>
    <cellStyle name="Note" xfId="60"/>
    <cellStyle name="Output" xfId="61"/>
    <cellStyle name="Percent" xfId="62"/>
    <cellStyle name="Style 1" xfId="63"/>
    <cellStyle name="Title" xfId="64"/>
    <cellStyle name="Total" xfId="65"/>
    <cellStyle name="Warning Text" xfId="66"/>
    <cellStyle name="Стиль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4"/>
  <sheetViews>
    <sheetView showOutlineSymbols="0" view="pageBreakPreview" zoomScale="130" zoomScaleNormal="75" zoomScaleSheetLayoutView="130" zoomScalePageLayoutView="0" workbookViewId="0" topLeftCell="A10">
      <selection activeCell="B26" sqref="B26"/>
    </sheetView>
  </sheetViews>
  <sheetFormatPr defaultColWidth="9.6640625" defaultRowHeight="15"/>
  <cols>
    <col min="1" max="1" width="9.6640625" style="1" customWidth="1"/>
    <col min="2" max="2" width="59.4453125" style="1" customWidth="1"/>
    <col min="3" max="3" width="19.21484375" style="1" customWidth="1"/>
    <col min="4" max="4" width="9.6640625" style="1" customWidth="1"/>
    <col min="5" max="5" width="9.77734375" style="1" customWidth="1"/>
    <col min="6" max="16384" width="9.6640625" style="1" customWidth="1"/>
  </cols>
  <sheetData>
    <row r="1" spans="1:3" ht="15.75">
      <c r="A1" s="2"/>
      <c r="B1" s="2"/>
      <c r="C1" s="1" t="s">
        <v>0</v>
      </c>
    </row>
    <row r="2" spans="1:3" ht="15.75">
      <c r="A2" s="2"/>
      <c r="B2" s="2"/>
      <c r="C2" s="3" t="s">
        <v>1</v>
      </c>
    </row>
    <row r="3" spans="1:3" ht="15.75">
      <c r="A3" s="2"/>
      <c r="B3" s="4"/>
      <c r="C3" s="5" t="s">
        <v>2</v>
      </c>
    </row>
    <row r="4" spans="1:3" ht="15.75">
      <c r="A4" s="2"/>
      <c r="B4" s="4"/>
      <c r="C4" s="5" t="s">
        <v>3</v>
      </c>
    </row>
    <row r="5" spans="1:3" ht="15.75">
      <c r="A5" s="2"/>
      <c r="B5" s="4"/>
      <c r="C5" s="5" t="s">
        <v>4</v>
      </c>
    </row>
    <row r="6" spans="1:2" ht="15.75">
      <c r="A6" s="6"/>
      <c r="B6" s="7" t="s">
        <v>5</v>
      </c>
    </row>
    <row r="7" spans="1:2" ht="15.75">
      <c r="A7" s="6"/>
      <c r="B7" s="7"/>
    </row>
    <row r="8" spans="1:3" ht="15.75">
      <c r="A8" s="2" t="s">
        <v>6</v>
      </c>
      <c r="B8" s="2"/>
      <c r="C8" s="6"/>
    </row>
    <row r="9" spans="1:3" ht="15.75">
      <c r="A9" s="2"/>
      <c r="B9" s="2" t="s">
        <v>165</v>
      </c>
      <c r="C9" s="6"/>
    </row>
    <row r="10" spans="1:3" ht="15.75">
      <c r="A10" s="2"/>
      <c r="B10" s="2"/>
      <c r="C10" s="6"/>
    </row>
    <row r="11" spans="1:3" ht="15.75">
      <c r="A11" s="2" t="s">
        <v>7</v>
      </c>
      <c r="B11" s="2"/>
      <c r="C11" s="6"/>
    </row>
    <row r="12" spans="1:3" ht="15.75">
      <c r="A12" s="2"/>
      <c r="B12" s="2"/>
      <c r="C12" s="6"/>
    </row>
    <row r="13" spans="1:3" ht="15.75">
      <c r="A13" s="2" t="s">
        <v>8</v>
      </c>
      <c r="B13" s="2"/>
      <c r="C13" s="6"/>
    </row>
    <row r="14" spans="1:3" ht="15.75">
      <c r="A14" s="2"/>
      <c r="B14" s="2"/>
      <c r="C14" s="6"/>
    </row>
    <row r="15" spans="1:3" ht="15">
      <c r="A15" s="8"/>
      <c r="B15" s="9"/>
      <c r="C15" s="8"/>
    </row>
    <row r="17" spans="1:15" ht="15.75">
      <c r="A17" s="10"/>
      <c r="B17" s="11"/>
      <c r="C17" s="12"/>
      <c r="D17" s="13"/>
      <c r="E17" s="14"/>
      <c r="F17" s="14"/>
      <c r="G17" s="14"/>
      <c r="H17" s="14"/>
      <c r="I17" s="14"/>
      <c r="J17" s="14"/>
      <c r="K17" s="14"/>
      <c r="L17" s="14"/>
      <c r="M17" s="14"/>
      <c r="N17" s="14"/>
      <c r="O17" s="14"/>
    </row>
    <row r="18" spans="1:15" ht="15.75">
      <c r="A18" s="15"/>
      <c r="B18" s="16"/>
      <c r="C18" s="17" t="s">
        <v>9</v>
      </c>
      <c r="D18" s="13"/>
      <c r="E18" s="14"/>
      <c r="F18" s="14"/>
      <c r="G18" s="14"/>
      <c r="H18" s="14"/>
      <c r="I18" s="14"/>
      <c r="J18" s="14"/>
      <c r="K18" s="14"/>
      <c r="L18" s="14"/>
      <c r="M18" s="14"/>
      <c r="N18" s="14"/>
      <c r="O18" s="14"/>
    </row>
    <row r="19" spans="1:15" ht="15.75">
      <c r="A19" s="18" t="s">
        <v>10</v>
      </c>
      <c r="B19" s="19" t="s">
        <v>11</v>
      </c>
      <c r="C19" s="17" t="s">
        <v>12</v>
      </c>
      <c r="D19" s="13"/>
      <c r="E19" s="14"/>
      <c r="F19" s="14"/>
      <c r="G19" s="14"/>
      <c r="H19" s="14"/>
      <c r="I19" s="14"/>
      <c r="J19" s="14"/>
      <c r="K19" s="14"/>
      <c r="L19" s="14"/>
      <c r="M19" s="14"/>
      <c r="N19" s="14"/>
      <c r="O19" s="14"/>
    </row>
    <row r="20" spans="1:4" ht="15.75">
      <c r="A20" s="18"/>
      <c r="B20" s="16"/>
      <c r="C20" s="17"/>
      <c r="D20" s="20"/>
    </row>
    <row r="21" spans="1:4" ht="15.75">
      <c r="A21" s="21"/>
      <c r="B21" s="22"/>
      <c r="C21" s="23"/>
      <c r="D21" s="20"/>
    </row>
    <row r="22" spans="1:5" ht="15.75">
      <c r="A22" s="24">
        <v>1</v>
      </c>
      <c r="B22" s="25" t="s">
        <v>166</v>
      </c>
      <c r="C22" s="26">
        <f>+'kopsavilkuma aprekini'!D29</f>
        <v>0</v>
      </c>
      <c r="D22" s="20"/>
      <c r="E22" s="27"/>
    </row>
    <row r="23" spans="1:5" ht="15.75">
      <c r="A23" s="24"/>
      <c r="B23" s="28"/>
      <c r="C23" s="29"/>
      <c r="D23" s="20"/>
      <c r="E23" s="27"/>
    </row>
    <row r="24" spans="1:4" ht="15.75">
      <c r="A24" s="30"/>
      <c r="B24" s="28"/>
      <c r="C24" s="31"/>
      <c r="D24" s="20"/>
    </row>
    <row r="25" spans="1:4" ht="15.75">
      <c r="A25" s="32"/>
      <c r="B25" s="33"/>
      <c r="C25" s="34"/>
      <c r="D25" s="20"/>
    </row>
    <row r="26" spans="1:4" ht="15.75">
      <c r="A26" s="35"/>
      <c r="B26" s="36" t="s">
        <v>13</v>
      </c>
      <c r="C26" s="37">
        <f>SUM(C22:C25)</f>
        <v>0</v>
      </c>
      <c r="D26" s="20"/>
    </row>
    <row r="27" spans="1:4" ht="15.75">
      <c r="A27" s="35"/>
      <c r="B27" s="38" t="s">
        <v>14</v>
      </c>
      <c r="C27" s="37">
        <f>C26*0.21</f>
        <v>0</v>
      </c>
      <c r="D27" s="20"/>
    </row>
    <row r="28" spans="1:5" ht="15.75">
      <c r="A28" s="35"/>
      <c r="B28" s="38" t="s">
        <v>15</v>
      </c>
      <c r="C28" s="37">
        <f>+C27+C26</f>
        <v>0</v>
      </c>
      <c r="D28" s="20"/>
      <c r="E28" s="27"/>
    </row>
    <row r="29" spans="1:4" ht="15.75">
      <c r="A29" s="39"/>
      <c r="B29" s="40"/>
      <c r="C29" s="41"/>
      <c r="D29" s="20"/>
    </row>
    <row r="30" spans="1:3" ht="15">
      <c r="A30" s="20"/>
      <c r="B30" s="20"/>
      <c r="C30" s="20"/>
    </row>
    <row r="31" spans="1:3" ht="15">
      <c r="A31" s="42" t="s">
        <v>16</v>
      </c>
      <c r="B31" s="42"/>
      <c r="C31" s="42"/>
    </row>
    <row r="34" ht="15">
      <c r="A34" s="42"/>
    </row>
  </sheetData>
  <sheetProtection selectLockedCells="1" selectUnlockedCells="1"/>
  <printOptions horizontalCentered="1"/>
  <pageMargins left="0.15763888888888888" right="0.15763888888888888" top="0.9840277777777777" bottom="0.7875" header="0.5118055555555555" footer="0.5118055555555555"/>
  <pageSetup horizontalDpi="300" verticalDpi="300" orientation="portrait" paperSize="9" scale="80" r:id="rId1"/>
  <headerFooter alignWithMargins="0">
    <oddFooter>&amp;CLapa &amp;P no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30"/>
  <sheetViews>
    <sheetView showOutlineSymbols="0" view="pageBreakPreview" zoomScale="130" zoomScaleNormal="75" zoomScaleSheetLayoutView="130" zoomScalePageLayoutView="0" workbookViewId="0" topLeftCell="A10">
      <selection activeCell="A22" sqref="A22:IV22"/>
    </sheetView>
  </sheetViews>
  <sheetFormatPr defaultColWidth="8.88671875" defaultRowHeight="15"/>
  <cols>
    <col min="2" max="2" width="12.77734375" style="0" customWidth="1"/>
    <col min="3" max="3" width="35.4453125" style="0" customWidth="1"/>
    <col min="4" max="4" width="15.5546875" style="0" customWidth="1"/>
    <col min="5" max="5" width="12.88671875" style="0" customWidth="1"/>
    <col min="6" max="6" width="15.5546875" style="0" customWidth="1"/>
    <col min="7" max="7" width="13.88671875" style="0" customWidth="1"/>
    <col min="8" max="8" width="11.88671875" style="0" customWidth="1"/>
  </cols>
  <sheetData>
    <row r="2" spans="3:4" ht="15.75">
      <c r="C2" s="43"/>
      <c r="D2" s="43" t="s">
        <v>17</v>
      </c>
    </row>
    <row r="4" spans="1:5" ht="15.75">
      <c r="A4" s="2" t="s">
        <v>6</v>
      </c>
      <c r="B4" s="2"/>
      <c r="C4" s="6"/>
      <c r="D4" s="6"/>
      <c r="E4" s="6"/>
    </row>
    <row r="5" spans="1:5" ht="15.75">
      <c r="A5" s="2"/>
      <c r="B5" s="2" t="s">
        <v>165</v>
      </c>
      <c r="C5" s="6"/>
      <c r="D5" s="6"/>
      <c r="E5" s="6"/>
    </row>
    <row r="6" spans="1:5" ht="15.75">
      <c r="A6" s="2" t="s">
        <v>7</v>
      </c>
      <c r="B6" s="2"/>
      <c r="C6" s="6"/>
      <c r="D6" s="6"/>
      <c r="E6" s="6"/>
    </row>
    <row r="7" spans="1:5" ht="15.75">
      <c r="A7" s="2" t="s">
        <v>8</v>
      </c>
      <c r="B7" s="2"/>
      <c r="C7" s="6"/>
      <c r="D7" s="6"/>
      <c r="E7" s="6"/>
    </row>
    <row r="8" spans="1:5" ht="15.75">
      <c r="A8" s="2"/>
      <c r="B8" s="2"/>
      <c r="C8" s="6"/>
      <c r="D8" s="6"/>
      <c r="E8" s="6"/>
    </row>
    <row r="11" spans="3:4" ht="15">
      <c r="C11" s="44" t="s">
        <v>18</v>
      </c>
      <c r="D11" s="45">
        <f>+D29</f>
        <v>0</v>
      </c>
    </row>
    <row r="12" spans="3:4" ht="15">
      <c r="C12" s="44" t="s">
        <v>19</v>
      </c>
      <c r="D12" s="45">
        <f>+H24</f>
        <v>0</v>
      </c>
    </row>
    <row r="13" spans="3:6" ht="15">
      <c r="C13" s="46" t="s">
        <v>20</v>
      </c>
      <c r="D13" s="47"/>
      <c r="E13" s="47"/>
      <c r="F13" s="47"/>
    </row>
    <row r="14" s="48" customFormat="1" ht="15"/>
    <row r="15" spans="1:8" s="48" customFormat="1" ht="15">
      <c r="A15" s="49"/>
      <c r="B15" s="49"/>
      <c r="C15" s="49"/>
      <c r="D15" s="49"/>
      <c r="E15" s="49"/>
      <c r="F15" s="49"/>
      <c r="G15" s="49"/>
      <c r="H15" s="49"/>
    </row>
    <row r="16" spans="1:9" s="48" customFormat="1" ht="15">
      <c r="A16" s="50"/>
      <c r="B16" s="51"/>
      <c r="C16" s="50"/>
      <c r="D16" s="52"/>
      <c r="E16" s="53"/>
      <c r="F16" s="54" t="s">
        <v>21</v>
      </c>
      <c r="G16" s="55"/>
      <c r="H16" s="50"/>
      <c r="I16" s="49"/>
    </row>
    <row r="17" spans="1:9" ht="15">
      <c r="A17" s="56" t="s">
        <v>10</v>
      </c>
      <c r="B17" s="56" t="s">
        <v>22</v>
      </c>
      <c r="C17" s="56" t="s">
        <v>23</v>
      </c>
      <c r="D17" s="56" t="s">
        <v>24</v>
      </c>
      <c r="E17" s="56" t="s">
        <v>25</v>
      </c>
      <c r="F17" s="51" t="s">
        <v>26</v>
      </c>
      <c r="G17" s="51" t="s">
        <v>27</v>
      </c>
      <c r="H17" s="56" t="s">
        <v>28</v>
      </c>
      <c r="I17" s="57"/>
    </row>
    <row r="18" spans="1:9" ht="15">
      <c r="A18" s="58"/>
      <c r="B18" s="56"/>
      <c r="C18" s="58"/>
      <c r="D18" s="56" t="s">
        <v>12</v>
      </c>
      <c r="E18" s="56" t="s">
        <v>12</v>
      </c>
      <c r="F18" s="56" t="s">
        <v>12</v>
      </c>
      <c r="G18" s="56" t="s">
        <v>12</v>
      </c>
      <c r="H18" s="56" t="s">
        <v>29</v>
      </c>
      <c r="I18" s="57"/>
    </row>
    <row r="19" spans="1:9" ht="15">
      <c r="A19" s="59"/>
      <c r="B19" s="60"/>
      <c r="C19" s="60"/>
      <c r="D19" s="60"/>
      <c r="E19" s="60"/>
      <c r="F19" s="60"/>
      <c r="G19" s="60"/>
      <c r="H19" s="60"/>
      <c r="I19" s="57"/>
    </row>
    <row r="20" spans="1:9" ht="15">
      <c r="A20" s="61">
        <v>1</v>
      </c>
      <c r="B20" s="61">
        <v>1</v>
      </c>
      <c r="C20" s="62" t="s">
        <v>30</v>
      </c>
      <c r="D20" s="63"/>
      <c r="E20" s="64"/>
      <c r="F20" s="64"/>
      <c r="G20" s="64"/>
      <c r="H20" s="64"/>
      <c r="I20" s="57"/>
    </row>
    <row r="21" spans="1:9" ht="15">
      <c r="A21" s="61">
        <v>2</v>
      </c>
      <c r="B21" s="61">
        <v>2</v>
      </c>
      <c r="C21" s="62" t="s">
        <v>31</v>
      </c>
      <c r="D21" s="63"/>
      <c r="E21" s="64"/>
      <c r="F21" s="64"/>
      <c r="G21" s="64"/>
      <c r="H21" s="65"/>
      <c r="I21" s="57"/>
    </row>
    <row r="22" spans="1:9" ht="15">
      <c r="A22" s="66"/>
      <c r="B22" s="67"/>
      <c r="C22" s="67"/>
      <c r="D22" s="67"/>
      <c r="E22" s="67"/>
      <c r="F22" s="67"/>
      <c r="G22" s="67"/>
      <c r="H22" s="67"/>
      <c r="I22" s="57"/>
    </row>
    <row r="23" spans="1:9" ht="15">
      <c r="A23" s="68"/>
      <c r="B23" s="69"/>
      <c r="C23" s="69"/>
      <c r="D23" s="69"/>
      <c r="E23" s="69"/>
      <c r="F23" s="69"/>
      <c r="G23" s="69"/>
      <c r="H23" s="69"/>
      <c r="I23" s="57"/>
    </row>
    <row r="24" spans="1:9" ht="15">
      <c r="A24" s="70"/>
      <c r="B24" s="71"/>
      <c r="C24" s="72" t="s">
        <v>13</v>
      </c>
      <c r="D24" s="64"/>
      <c r="E24" s="64"/>
      <c r="F24" s="64"/>
      <c r="G24" s="64"/>
      <c r="H24" s="64"/>
      <c r="I24" s="57"/>
    </row>
    <row r="25" spans="1:9" ht="15">
      <c r="A25" s="70"/>
      <c r="B25" s="71"/>
      <c r="C25" s="72" t="s">
        <v>32</v>
      </c>
      <c r="D25" s="64"/>
      <c r="E25" s="62"/>
      <c r="F25" s="62"/>
      <c r="G25" s="62"/>
      <c r="H25" s="62"/>
      <c r="I25" s="57"/>
    </row>
    <row r="26" spans="1:9" ht="15">
      <c r="A26" s="70"/>
      <c r="B26" s="71"/>
      <c r="C26" s="72" t="s">
        <v>33</v>
      </c>
      <c r="D26" s="62"/>
      <c r="E26" s="62"/>
      <c r="F26" s="62"/>
      <c r="G26" s="62"/>
      <c r="H26" s="62"/>
      <c r="I26" s="57"/>
    </row>
    <row r="27" spans="1:9" ht="15">
      <c r="A27" s="70"/>
      <c r="B27" s="71"/>
      <c r="C27" s="72" t="s">
        <v>34</v>
      </c>
      <c r="D27" s="64"/>
      <c r="E27" s="62"/>
      <c r="F27" s="62"/>
      <c r="G27" s="62"/>
      <c r="H27" s="62"/>
      <c r="I27" s="57"/>
    </row>
    <row r="28" spans="1:9" ht="15">
      <c r="A28" s="70"/>
      <c r="B28" s="71"/>
      <c r="C28" s="72" t="s">
        <v>35</v>
      </c>
      <c r="D28" s="64"/>
      <c r="E28" s="62"/>
      <c r="F28" s="62"/>
      <c r="G28" s="62"/>
      <c r="H28" s="62"/>
      <c r="I28" s="57"/>
    </row>
    <row r="29" spans="1:9" ht="15">
      <c r="A29" s="70"/>
      <c r="B29" s="71"/>
      <c r="C29" s="72" t="s">
        <v>36</v>
      </c>
      <c r="D29" s="64"/>
      <c r="E29" s="62"/>
      <c r="F29" s="62"/>
      <c r="G29" s="62"/>
      <c r="H29" s="62"/>
      <c r="I29" s="57"/>
    </row>
    <row r="30" spans="1:8" ht="15">
      <c r="A30" t="s">
        <v>16</v>
      </c>
      <c r="B30" s="57"/>
      <c r="C30" s="57"/>
      <c r="D30" s="57"/>
      <c r="E30" s="57"/>
      <c r="F30" s="57"/>
      <c r="G30" s="57"/>
      <c r="H30" s="57"/>
    </row>
  </sheetData>
  <sheetProtection selectLockedCells="1" selectUnlockedCells="1"/>
  <printOptions horizontalCentered="1"/>
  <pageMargins left="0.15763888888888888" right="0.15763888888888888" top="0.9840277777777777" bottom="0.7875" header="0.5118055555555555" footer="0.5118055555555555"/>
  <pageSetup fitToHeight="1" fitToWidth="1" horizontalDpi="300" verticalDpi="300" orientation="landscape" paperSize="9" scale="94" r:id="rId1"/>
  <headerFooter alignWithMargins="0">
    <oddFooter>&amp;CLapa &amp;P no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showOutlineSymbols="0" view="pageBreakPreview" zoomScale="115" zoomScaleNormal="75" zoomScaleSheetLayoutView="115" zoomScalePageLayoutView="0" workbookViewId="0" topLeftCell="A19">
      <selection activeCell="B22" sqref="B22"/>
    </sheetView>
  </sheetViews>
  <sheetFormatPr defaultColWidth="8.88671875" defaultRowHeight="15"/>
  <cols>
    <col min="1" max="1" width="8.99609375" style="73" customWidth="1"/>
    <col min="2" max="2" width="46.10546875" style="73" customWidth="1"/>
    <col min="3" max="7" width="8.99609375" style="73" customWidth="1"/>
    <col min="8" max="8" width="9.88671875" style="73" customWidth="1"/>
    <col min="9" max="9" width="8.99609375" style="73" customWidth="1"/>
    <col min="10" max="10" width="9.88671875" style="73" customWidth="1"/>
    <col min="11" max="12" width="8.99609375" style="73" customWidth="1"/>
    <col min="13" max="13" width="9.88671875" style="73" customWidth="1"/>
    <col min="14" max="14" width="8.99609375" style="73" customWidth="1"/>
    <col min="15" max="15" width="9.88671875" style="73" customWidth="1"/>
    <col min="16" max="17" width="10.6640625" style="73" customWidth="1"/>
    <col min="18" max="16384" width="8.88671875" style="73" customWidth="1"/>
  </cols>
  <sheetData>
    <row r="1" spans="1:6" ht="14.25">
      <c r="A1" s="74"/>
      <c r="B1" s="74"/>
      <c r="C1" s="74"/>
      <c r="D1" s="74"/>
      <c r="E1" s="74"/>
      <c r="F1" s="74"/>
    </row>
    <row r="2" spans="1:6" ht="14.25">
      <c r="A2" s="74"/>
      <c r="B2" s="74"/>
      <c r="C2" s="74"/>
      <c r="D2" s="74"/>
      <c r="E2" s="74"/>
      <c r="F2" s="74"/>
    </row>
    <row r="3" spans="1:6" ht="14.25">
      <c r="A3" s="74"/>
      <c r="B3" s="74"/>
      <c r="C3" s="74"/>
      <c r="D3" s="74"/>
      <c r="E3" s="74"/>
      <c r="F3" s="74"/>
    </row>
    <row r="4" spans="1:8" ht="14.25">
      <c r="A4" s="75"/>
      <c r="B4" s="75"/>
      <c r="C4" s="75"/>
      <c r="D4" s="75"/>
      <c r="E4" s="75"/>
      <c r="F4" s="75"/>
      <c r="G4" s="75" t="s">
        <v>37</v>
      </c>
      <c r="H4" s="75"/>
    </row>
    <row r="5" spans="1:8" ht="14.25">
      <c r="A5" s="76"/>
      <c r="B5" s="76"/>
      <c r="C5" s="76"/>
      <c r="D5" s="76"/>
      <c r="E5" s="76"/>
      <c r="F5" s="76"/>
      <c r="G5" s="76" t="s">
        <v>38</v>
      </c>
      <c r="H5" s="76"/>
    </row>
    <row r="6" spans="1:6" ht="15">
      <c r="A6" s="2" t="s">
        <v>6</v>
      </c>
      <c r="B6" s="2"/>
      <c r="C6" s="77"/>
      <c r="D6" s="78"/>
      <c r="E6" s="78"/>
      <c r="F6" s="78"/>
    </row>
    <row r="7" spans="1:6" ht="15">
      <c r="A7" s="2"/>
      <c r="B7" s="2" t="s">
        <v>165</v>
      </c>
      <c r="C7" s="77"/>
      <c r="D7" s="78"/>
      <c r="E7" s="78"/>
      <c r="F7" s="78"/>
    </row>
    <row r="8" spans="1:6" ht="15">
      <c r="A8" s="2" t="s">
        <v>7</v>
      </c>
      <c r="B8" s="2"/>
      <c r="C8" s="77"/>
      <c r="D8" s="78"/>
      <c r="E8" s="78"/>
      <c r="F8" s="78"/>
    </row>
    <row r="9" spans="1:15" ht="15">
      <c r="A9" s="2" t="s">
        <v>8</v>
      </c>
      <c r="B9" s="2"/>
      <c r="C9" s="77"/>
      <c r="D9" s="78"/>
      <c r="E9" s="78"/>
      <c r="F9" s="78"/>
      <c r="L9" s="79"/>
      <c r="M9" s="80" t="s">
        <v>24</v>
      </c>
      <c r="N9" s="81">
        <f>+O33</f>
        <v>0</v>
      </c>
      <c r="O9" s="82" t="s">
        <v>12</v>
      </c>
    </row>
    <row r="10" spans="1:15" ht="15">
      <c r="A10" s="83"/>
      <c r="B10" s="83"/>
      <c r="C10" s="84"/>
      <c r="D10" s="85"/>
      <c r="E10" s="85"/>
      <c r="F10" s="85"/>
      <c r="L10" s="46" t="s">
        <v>20</v>
      </c>
      <c r="M10" s="47"/>
      <c r="N10" s="47"/>
      <c r="O10" s="47"/>
    </row>
    <row r="11" spans="1:18" ht="15">
      <c r="A11" s="83" t="s">
        <v>39</v>
      </c>
      <c r="B11" s="86"/>
      <c r="C11" s="84"/>
      <c r="D11" s="85"/>
      <c r="E11" s="85"/>
      <c r="F11" s="85"/>
      <c r="P11" s="87"/>
      <c r="Q11" s="87"/>
      <c r="R11" s="87"/>
    </row>
    <row r="12" spans="1:15" ht="14.25">
      <c r="A12" s="88"/>
      <c r="B12" s="88"/>
      <c r="C12" s="89"/>
      <c r="D12" s="90"/>
      <c r="E12" s="241" t="s">
        <v>40</v>
      </c>
      <c r="F12" s="241"/>
      <c r="G12" s="241"/>
      <c r="H12" s="241"/>
      <c r="I12" s="241"/>
      <c r="J12" s="241"/>
      <c r="K12" s="242" t="s">
        <v>41</v>
      </c>
      <c r="L12" s="242"/>
      <c r="M12" s="242"/>
      <c r="N12" s="242"/>
      <c r="O12" s="242"/>
    </row>
    <row r="13" spans="1:15" ht="14.25">
      <c r="A13" s="91" t="s">
        <v>42</v>
      </c>
      <c r="B13" s="91" t="s">
        <v>43</v>
      </c>
      <c r="C13" s="92" t="s">
        <v>44</v>
      </c>
      <c r="D13" s="93" t="s">
        <v>45</v>
      </c>
      <c r="E13" s="89" t="s">
        <v>46</v>
      </c>
      <c r="F13" s="89" t="s">
        <v>47</v>
      </c>
      <c r="G13" s="89"/>
      <c r="H13" s="89"/>
      <c r="I13" s="89"/>
      <c r="J13" s="89"/>
      <c r="K13" s="89" t="s">
        <v>48</v>
      </c>
      <c r="L13" s="89"/>
      <c r="M13" s="89"/>
      <c r="N13" s="89"/>
      <c r="O13" s="89"/>
    </row>
    <row r="14" spans="1:15" ht="14.25">
      <c r="A14" s="91" t="s">
        <v>49</v>
      </c>
      <c r="B14" s="91" t="s">
        <v>50</v>
      </c>
      <c r="C14" s="92" t="s">
        <v>51</v>
      </c>
      <c r="D14" s="94" t="s">
        <v>52</v>
      </c>
      <c r="E14" s="92" t="s">
        <v>53</v>
      </c>
      <c r="F14" s="92" t="s">
        <v>54</v>
      </c>
      <c r="G14" s="92" t="s">
        <v>55</v>
      </c>
      <c r="H14" s="92" t="s">
        <v>26</v>
      </c>
      <c r="I14" s="92" t="s">
        <v>27</v>
      </c>
      <c r="J14" s="92" t="s">
        <v>13</v>
      </c>
      <c r="K14" s="92" t="s">
        <v>56</v>
      </c>
      <c r="L14" s="92" t="s">
        <v>55</v>
      </c>
      <c r="M14" s="92" t="s">
        <v>26</v>
      </c>
      <c r="N14" s="92" t="s">
        <v>27</v>
      </c>
      <c r="O14" s="92" t="s">
        <v>57</v>
      </c>
    </row>
    <row r="15" spans="1:15" ht="36" customHeight="1">
      <c r="A15" s="95"/>
      <c r="B15" s="95"/>
      <c r="C15" s="92"/>
      <c r="D15" s="94"/>
      <c r="E15" s="92" t="s">
        <v>29</v>
      </c>
      <c r="F15" s="92" t="s">
        <v>58</v>
      </c>
      <c r="G15" s="92" t="s">
        <v>12</v>
      </c>
      <c r="H15" s="92" t="s">
        <v>12</v>
      </c>
      <c r="I15" s="92" t="s">
        <v>12</v>
      </c>
      <c r="J15" s="92" t="s">
        <v>12</v>
      </c>
      <c r="K15" s="92" t="s">
        <v>29</v>
      </c>
      <c r="L15" s="92" t="s">
        <v>12</v>
      </c>
      <c r="M15" s="92" t="s">
        <v>12</v>
      </c>
      <c r="N15" s="92" t="s">
        <v>12</v>
      </c>
      <c r="O15" s="92" t="s">
        <v>12</v>
      </c>
    </row>
    <row r="16" spans="1:18" s="102" customFormat="1" ht="13.5" customHeight="1">
      <c r="A16" s="96"/>
      <c r="B16" s="97"/>
      <c r="C16" s="98"/>
      <c r="D16" s="99"/>
      <c r="E16" s="99"/>
      <c r="F16" s="99"/>
      <c r="G16" s="100"/>
      <c r="H16" s="100"/>
      <c r="I16" s="100"/>
      <c r="J16" s="100"/>
      <c r="K16" s="100"/>
      <c r="L16" s="100"/>
      <c r="M16" s="100"/>
      <c r="N16" s="100"/>
      <c r="O16" s="100"/>
      <c r="P16" s="101"/>
      <c r="Q16" s="101"/>
      <c r="R16" s="101"/>
    </row>
    <row r="17" spans="1:18" s="102" customFormat="1" ht="13.5" customHeight="1">
      <c r="A17" s="103">
        <v>1</v>
      </c>
      <c r="B17" s="104" t="s">
        <v>59</v>
      </c>
      <c r="C17" s="98" t="s">
        <v>60</v>
      </c>
      <c r="D17" s="105">
        <v>218</v>
      </c>
      <c r="E17" s="99"/>
      <c r="F17" s="99"/>
      <c r="G17" s="100"/>
      <c r="H17" s="100"/>
      <c r="I17" s="100"/>
      <c r="J17" s="106">
        <f aca="true" t="shared" si="0" ref="J17:J29">+I17+H17+G17</f>
        <v>0</v>
      </c>
      <c r="K17" s="106">
        <f aca="true" t="shared" si="1" ref="K17:K29">+E17*D17</f>
        <v>0</v>
      </c>
      <c r="L17" s="106">
        <f aca="true" t="shared" si="2" ref="L17:L29">ROUND(+G17*D17,2)</f>
        <v>0</v>
      </c>
      <c r="M17" s="106">
        <f aca="true" t="shared" si="3" ref="M17:M29">ROUND(+H17*D17,2)</f>
        <v>0</v>
      </c>
      <c r="N17" s="106">
        <f aca="true" t="shared" si="4" ref="N17:N29">ROUND(+I17*D17,2)</f>
        <v>0</v>
      </c>
      <c r="O17" s="106">
        <f aca="true" t="shared" si="5" ref="O17:O29">+N17+M17+L17</f>
        <v>0</v>
      </c>
      <c r="P17" s="101"/>
      <c r="Q17" s="101"/>
      <c r="R17" s="101"/>
    </row>
    <row r="18" spans="1:18" s="102" customFormat="1" ht="13.5" customHeight="1">
      <c r="A18" s="103">
        <f aca="true" t="shared" si="6" ref="A18:A28">+A17+1</f>
        <v>2</v>
      </c>
      <c r="B18" s="104" t="s">
        <v>61</v>
      </c>
      <c r="C18" s="98" t="s">
        <v>62</v>
      </c>
      <c r="D18" s="105">
        <v>1</v>
      </c>
      <c r="E18" s="99"/>
      <c r="F18" s="99"/>
      <c r="G18" s="100"/>
      <c r="H18" s="100"/>
      <c r="I18" s="100"/>
      <c r="J18" s="106">
        <f t="shared" si="0"/>
        <v>0</v>
      </c>
      <c r="K18" s="106">
        <f t="shared" si="1"/>
        <v>0</v>
      </c>
      <c r="L18" s="106">
        <f t="shared" si="2"/>
        <v>0</v>
      </c>
      <c r="M18" s="106">
        <f t="shared" si="3"/>
        <v>0</v>
      </c>
      <c r="N18" s="106">
        <f t="shared" si="4"/>
        <v>0</v>
      </c>
      <c r="O18" s="106">
        <f t="shared" si="5"/>
        <v>0</v>
      </c>
      <c r="P18" s="101"/>
      <c r="Q18" s="101"/>
      <c r="R18" s="101"/>
    </row>
    <row r="19" spans="1:15" ht="14.25">
      <c r="A19" s="103">
        <f t="shared" si="6"/>
        <v>3</v>
      </c>
      <c r="B19" s="107" t="s">
        <v>63</v>
      </c>
      <c r="C19" s="108" t="s">
        <v>64</v>
      </c>
      <c r="D19" s="109">
        <v>1</v>
      </c>
      <c r="E19" s="106"/>
      <c r="F19" s="106"/>
      <c r="G19" s="110"/>
      <c r="H19" s="110"/>
      <c r="I19" s="110"/>
      <c r="J19" s="106">
        <f t="shared" si="0"/>
        <v>0</v>
      </c>
      <c r="K19" s="106">
        <f t="shared" si="1"/>
        <v>0</v>
      </c>
      <c r="L19" s="106">
        <f t="shared" si="2"/>
        <v>0</v>
      </c>
      <c r="M19" s="106">
        <f t="shared" si="3"/>
        <v>0</v>
      </c>
      <c r="N19" s="106">
        <f t="shared" si="4"/>
        <v>0</v>
      </c>
      <c r="O19" s="106">
        <f t="shared" si="5"/>
        <v>0</v>
      </c>
    </row>
    <row r="20" spans="1:15" ht="14.25">
      <c r="A20" s="103">
        <f t="shared" si="6"/>
        <v>4</v>
      </c>
      <c r="B20" s="111" t="s">
        <v>65</v>
      </c>
      <c r="C20" s="108" t="s">
        <v>66</v>
      </c>
      <c r="D20" s="109">
        <v>1</v>
      </c>
      <c r="E20" s="106"/>
      <c r="F20" s="106"/>
      <c r="G20" s="110"/>
      <c r="H20" s="110"/>
      <c r="I20" s="110"/>
      <c r="J20" s="106">
        <f t="shared" si="0"/>
        <v>0</v>
      </c>
      <c r="K20" s="106">
        <f t="shared" si="1"/>
        <v>0</v>
      </c>
      <c r="L20" s="106">
        <f t="shared" si="2"/>
        <v>0</v>
      </c>
      <c r="M20" s="106">
        <f t="shared" si="3"/>
        <v>0</v>
      </c>
      <c r="N20" s="106">
        <f t="shared" si="4"/>
        <v>0</v>
      </c>
      <c r="O20" s="106">
        <f t="shared" si="5"/>
        <v>0</v>
      </c>
    </row>
    <row r="21" spans="1:15" ht="14.25">
      <c r="A21" s="103">
        <f t="shared" si="6"/>
        <v>5</v>
      </c>
      <c r="B21" s="107" t="s">
        <v>67</v>
      </c>
      <c r="C21" s="112" t="s">
        <v>66</v>
      </c>
      <c r="D21" s="109">
        <v>1</v>
      </c>
      <c r="E21" s="106"/>
      <c r="F21" s="106"/>
      <c r="G21" s="110"/>
      <c r="H21" s="110"/>
      <c r="I21" s="110"/>
      <c r="J21" s="106">
        <f t="shared" si="0"/>
        <v>0</v>
      </c>
      <c r="K21" s="106">
        <f t="shared" si="1"/>
        <v>0</v>
      </c>
      <c r="L21" s="106">
        <f t="shared" si="2"/>
        <v>0</v>
      </c>
      <c r="M21" s="106">
        <f t="shared" si="3"/>
        <v>0</v>
      </c>
      <c r="N21" s="106">
        <f t="shared" si="4"/>
        <v>0</v>
      </c>
      <c r="O21" s="106">
        <f t="shared" si="5"/>
        <v>0</v>
      </c>
    </row>
    <row r="22" spans="1:15" ht="28.5" customHeight="1">
      <c r="A22" s="103">
        <f t="shared" si="6"/>
        <v>6</v>
      </c>
      <c r="B22" s="111" t="s">
        <v>68</v>
      </c>
      <c r="C22" s="113" t="s">
        <v>69</v>
      </c>
      <c r="D22" s="109">
        <v>1</v>
      </c>
      <c r="E22" s="106"/>
      <c r="F22" s="106"/>
      <c r="G22" s="110"/>
      <c r="H22" s="110"/>
      <c r="I22" s="110"/>
      <c r="J22" s="106">
        <f t="shared" si="0"/>
        <v>0</v>
      </c>
      <c r="K22" s="106">
        <f t="shared" si="1"/>
        <v>0</v>
      </c>
      <c r="L22" s="106">
        <f t="shared" si="2"/>
        <v>0</v>
      </c>
      <c r="M22" s="106">
        <f t="shared" si="3"/>
        <v>0</v>
      </c>
      <c r="N22" s="106">
        <f t="shared" si="4"/>
        <v>0</v>
      </c>
      <c r="O22" s="106">
        <f t="shared" si="5"/>
        <v>0</v>
      </c>
    </row>
    <row r="23" spans="1:15" ht="14.25">
      <c r="A23" s="103">
        <f t="shared" si="6"/>
        <v>7</v>
      </c>
      <c r="B23" s="114" t="s">
        <v>70</v>
      </c>
      <c r="C23" s="115" t="s">
        <v>64</v>
      </c>
      <c r="D23" s="116">
        <v>1</v>
      </c>
      <c r="E23" s="117"/>
      <c r="F23" s="117"/>
      <c r="G23" s="118"/>
      <c r="H23" s="118"/>
      <c r="I23" s="118"/>
      <c r="J23" s="106">
        <f t="shared" si="0"/>
        <v>0</v>
      </c>
      <c r="K23" s="106">
        <f t="shared" si="1"/>
        <v>0</v>
      </c>
      <c r="L23" s="106">
        <f t="shared" si="2"/>
        <v>0</v>
      </c>
      <c r="M23" s="106">
        <f t="shared" si="3"/>
        <v>0</v>
      </c>
      <c r="N23" s="106">
        <f t="shared" si="4"/>
        <v>0</v>
      </c>
      <c r="O23" s="106">
        <f t="shared" si="5"/>
        <v>0</v>
      </c>
    </row>
    <row r="24" spans="1:15" ht="14.25">
      <c r="A24" s="119">
        <f t="shared" si="6"/>
        <v>8</v>
      </c>
      <c r="B24" s="120" t="s">
        <v>71</v>
      </c>
      <c r="C24" s="121" t="s">
        <v>69</v>
      </c>
      <c r="D24" s="116">
        <v>1</v>
      </c>
      <c r="E24" s="117"/>
      <c r="F24" s="117"/>
      <c r="G24" s="118"/>
      <c r="H24" s="118"/>
      <c r="I24" s="118"/>
      <c r="J24" s="106">
        <f t="shared" si="0"/>
        <v>0</v>
      </c>
      <c r="K24" s="106">
        <f t="shared" si="1"/>
        <v>0</v>
      </c>
      <c r="L24" s="106">
        <f t="shared" si="2"/>
        <v>0</v>
      </c>
      <c r="M24" s="106">
        <f t="shared" si="3"/>
        <v>0</v>
      </c>
      <c r="N24" s="106">
        <f t="shared" si="4"/>
        <v>0</v>
      </c>
      <c r="O24" s="106">
        <f t="shared" si="5"/>
        <v>0</v>
      </c>
    </row>
    <row r="25" spans="1:15" ht="14.25">
      <c r="A25" s="103">
        <f t="shared" si="6"/>
        <v>9</v>
      </c>
      <c r="B25" s="122" t="s">
        <v>72</v>
      </c>
      <c r="C25" s="108" t="s">
        <v>64</v>
      </c>
      <c r="D25" s="109">
        <v>1</v>
      </c>
      <c r="E25" s="106"/>
      <c r="F25" s="106"/>
      <c r="G25" s="110"/>
      <c r="H25" s="110"/>
      <c r="I25" s="110"/>
      <c r="J25" s="106">
        <f t="shared" si="0"/>
        <v>0</v>
      </c>
      <c r="K25" s="106">
        <f t="shared" si="1"/>
        <v>0</v>
      </c>
      <c r="L25" s="106">
        <f t="shared" si="2"/>
        <v>0</v>
      </c>
      <c r="M25" s="106">
        <f t="shared" si="3"/>
        <v>0</v>
      </c>
      <c r="N25" s="106">
        <f t="shared" si="4"/>
        <v>0</v>
      </c>
      <c r="O25" s="106">
        <f t="shared" si="5"/>
        <v>0</v>
      </c>
    </row>
    <row r="26" spans="1:15" ht="14.25">
      <c r="A26" s="103">
        <f t="shared" si="6"/>
        <v>10</v>
      </c>
      <c r="B26" s="123" t="s">
        <v>73</v>
      </c>
      <c r="C26" s="124" t="s">
        <v>69</v>
      </c>
      <c r="D26" s="125">
        <v>2</v>
      </c>
      <c r="E26" s="106"/>
      <c r="F26" s="106"/>
      <c r="G26" s="110"/>
      <c r="H26" s="110"/>
      <c r="I26" s="110"/>
      <c r="J26" s="106">
        <f t="shared" si="0"/>
        <v>0</v>
      </c>
      <c r="K26" s="106">
        <f t="shared" si="1"/>
        <v>0</v>
      </c>
      <c r="L26" s="106">
        <f t="shared" si="2"/>
        <v>0</v>
      </c>
      <c r="M26" s="106">
        <f t="shared" si="3"/>
        <v>0</v>
      </c>
      <c r="N26" s="106">
        <f t="shared" si="4"/>
        <v>0</v>
      </c>
      <c r="O26" s="106">
        <f t="shared" si="5"/>
        <v>0</v>
      </c>
    </row>
    <row r="27" spans="1:15" ht="14.25">
      <c r="A27" s="103">
        <f t="shared" si="6"/>
        <v>11</v>
      </c>
      <c r="B27" s="126" t="s">
        <v>74</v>
      </c>
      <c r="C27" s="127" t="s">
        <v>75</v>
      </c>
      <c r="D27" s="128">
        <v>2</v>
      </c>
      <c r="E27" s="117"/>
      <c r="F27" s="117"/>
      <c r="G27" s="118"/>
      <c r="H27" s="118"/>
      <c r="I27" s="118"/>
      <c r="J27" s="117">
        <f t="shared" si="0"/>
        <v>0</v>
      </c>
      <c r="K27" s="117">
        <f t="shared" si="1"/>
        <v>0</v>
      </c>
      <c r="L27" s="117">
        <f t="shared" si="2"/>
        <v>0</v>
      </c>
      <c r="M27" s="117">
        <f t="shared" si="3"/>
        <v>0</v>
      </c>
      <c r="N27" s="117">
        <f t="shared" si="4"/>
        <v>0</v>
      </c>
      <c r="O27" s="117">
        <f t="shared" si="5"/>
        <v>0</v>
      </c>
    </row>
    <row r="28" spans="1:15" ht="14.25">
      <c r="A28" s="129">
        <f t="shared" si="6"/>
        <v>12</v>
      </c>
      <c r="B28" s="123" t="s">
        <v>76</v>
      </c>
      <c r="C28" s="124" t="s">
        <v>75</v>
      </c>
      <c r="D28" s="125">
        <v>1</v>
      </c>
      <c r="E28" s="106"/>
      <c r="F28" s="106"/>
      <c r="G28" s="110"/>
      <c r="H28" s="110"/>
      <c r="I28" s="110"/>
      <c r="J28" s="106">
        <f t="shared" si="0"/>
        <v>0</v>
      </c>
      <c r="K28" s="106">
        <f t="shared" si="1"/>
        <v>0</v>
      </c>
      <c r="L28" s="106">
        <f t="shared" si="2"/>
        <v>0</v>
      </c>
      <c r="M28" s="106">
        <f t="shared" si="3"/>
        <v>0</v>
      </c>
      <c r="N28" s="106">
        <f t="shared" si="4"/>
        <v>0</v>
      </c>
      <c r="O28" s="106">
        <f t="shared" si="5"/>
        <v>0</v>
      </c>
    </row>
    <row r="29" spans="1:15" ht="14.25">
      <c r="A29" s="130">
        <v>13</v>
      </c>
      <c r="B29" s="123" t="s">
        <v>77</v>
      </c>
      <c r="C29" s="124" t="s">
        <v>62</v>
      </c>
      <c r="D29" s="125">
        <v>5</v>
      </c>
      <c r="E29" s="106"/>
      <c r="F29" s="106"/>
      <c r="G29" s="110"/>
      <c r="H29" s="110"/>
      <c r="I29" s="110"/>
      <c r="J29" s="106">
        <f t="shared" si="0"/>
        <v>0</v>
      </c>
      <c r="K29" s="106">
        <f t="shared" si="1"/>
        <v>0</v>
      </c>
      <c r="L29" s="106">
        <f t="shared" si="2"/>
        <v>0</v>
      </c>
      <c r="M29" s="106">
        <f t="shared" si="3"/>
        <v>0</v>
      </c>
      <c r="N29" s="106">
        <f t="shared" si="4"/>
        <v>0</v>
      </c>
      <c r="O29" s="106">
        <f t="shared" si="5"/>
        <v>0</v>
      </c>
    </row>
    <row r="30" spans="1:15" ht="14.25">
      <c r="A30" s="131"/>
      <c r="B30" s="132"/>
      <c r="C30" s="133"/>
      <c r="D30" s="134"/>
      <c r="E30" s="135"/>
      <c r="F30" s="136"/>
      <c r="G30" s="137"/>
      <c r="H30" s="137"/>
      <c r="I30" s="137"/>
      <c r="J30" s="137"/>
      <c r="K30" s="138"/>
      <c r="L30" s="138"/>
      <c r="M30" s="138"/>
      <c r="N30" s="138"/>
      <c r="O30" s="138"/>
    </row>
    <row r="31" spans="1:15" ht="15">
      <c r="A31" s="139"/>
      <c r="B31" s="140" t="s">
        <v>78</v>
      </c>
      <c r="C31" s="141"/>
      <c r="D31" s="141"/>
      <c r="E31" s="141"/>
      <c r="F31" s="141"/>
      <c r="G31" s="141"/>
      <c r="H31" s="141"/>
      <c r="I31" s="141"/>
      <c r="J31" s="142"/>
      <c r="K31" s="143"/>
      <c r="L31" s="142"/>
      <c r="M31" s="142"/>
      <c r="N31" s="142"/>
      <c r="O31" s="142"/>
    </row>
    <row r="32" spans="1:15" ht="15">
      <c r="A32" s="144"/>
      <c r="B32" s="145" t="s">
        <v>79</v>
      </c>
      <c r="C32" s="146" t="s">
        <v>80</v>
      </c>
      <c r="D32" s="147"/>
      <c r="E32" s="148"/>
      <c r="F32" s="149"/>
      <c r="G32" s="149"/>
      <c r="H32" s="149"/>
      <c r="I32" s="149"/>
      <c r="J32" s="149"/>
      <c r="K32" s="150"/>
      <c r="L32" s="150"/>
      <c r="M32" s="150"/>
      <c r="N32" s="150"/>
      <c r="O32" s="150"/>
    </row>
    <row r="33" spans="1:15" ht="15">
      <c r="A33" s="151"/>
      <c r="B33" s="145" t="s">
        <v>81</v>
      </c>
      <c r="C33" s="145"/>
      <c r="D33" s="145"/>
      <c r="E33" s="149"/>
      <c r="F33" s="147"/>
      <c r="G33" s="149"/>
      <c r="H33" s="149"/>
      <c r="I33" s="149"/>
      <c r="J33" s="149"/>
      <c r="K33" s="152"/>
      <c r="L33" s="152"/>
      <c r="M33" s="152"/>
      <c r="N33" s="152"/>
      <c r="O33" s="152"/>
    </row>
    <row r="34" spans="1:15" ht="14.25">
      <c r="A34" s="151"/>
      <c r="B34" s="153"/>
      <c r="C34" s="154"/>
      <c r="D34" s="155"/>
      <c r="E34" s="155"/>
      <c r="F34" s="155"/>
      <c r="G34" s="151"/>
      <c r="H34" s="151"/>
      <c r="I34" s="151"/>
      <c r="J34" s="151"/>
      <c r="K34" s="151"/>
      <c r="L34" s="151"/>
      <c r="M34" s="151"/>
      <c r="N34" s="151"/>
      <c r="O34" s="151"/>
    </row>
    <row r="35" spans="1:6" ht="14.25">
      <c r="A35" s="156" t="s">
        <v>82</v>
      </c>
      <c r="B35" s="157"/>
      <c r="C35" s="157"/>
      <c r="D35" s="157"/>
      <c r="E35" s="157"/>
      <c r="F35" s="157"/>
    </row>
  </sheetData>
  <sheetProtection selectLockedCells="1" selectUnlockedCells="1"/>
  <mergeCells count="2">
    <mergeCell ref="E12:J12"/>
    <mergeCell ref="K12:O12"/>
  </mergeCells>
  <printOptions horizontalCentered="1"/>
  <pageMargins left="0.15763888888888888" right="0.15763888888888888" top="0.9840277777777777" bottom="0.7875" header="0.5118055555555555" footer="0.5118055555555555"/>
  <pageSetup fitToHeight="1" fitToWidth="1" horizontalDpi="300" verticalDpi="300" orientation="landscape" paperSize="9" scale="68" r:id="rId1"/>
  <headerFooter alignWithMargins="0">
    <oddFooter>&amp;CLapa &amp;P no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05"/>
  <sheetViews>
    <sheetView tabSelected="1" showOutlineSymbols="0" view="pageBreakPreview" zoomScale="85" zoomScaleNormal="75" zoomScaleSheetLayoutView="85" zoomScalePageLayoutView="0" workbookViewId="0" topLeftCell="A73">
      <selection activeCell="D81" sqref="D81"/>
    </sheetView>
  </sheetViews>
  <sheetFormatPr defaultColWidth="8.88671875" defaultRowHeight="15"/>
  <cols>
    <col min="1" max="1" width="8.88671875" style="158" customWidth="1"/>
    <col min="2" max="2" width="40.99609375" style="158" customWidth="1"/>
    <col min="3" max="5" width="8.88671875" style="158" customWidth="1"/>
    <col min="6" max="6" width="13.10546875" style="158" customWidth="1"/>
    <col min="7" max="11" width="8.88671875" style="158" customWidth="1"/>
    <col min="12" max="13" width="10.6640625" style="158" customWidth="1"/>
    <col min="14" max="14" width="9.88671875" style="158" customWidth="1"/>
    <col min="15" max="15" width="10.3359375" style="158" customWidth="1"/>
    <col min="16" max="18" width="10.6640625" style="158" customWidth="1"/>
    <col min="19" max="16384" width="8.88671875" style="158" customWidth="1"/>
  </cols>
  <sheetData>
    <row r="1" spans="1:15" ht="15.75">
      <c r="A1" s="83"/>
      <c r="B1" s="83"/>
      <c r="C1" s="83"/>
      <c r="D1" s="83"/>
      <c r="E1" s="83"/>
      <c r="F1" s="83"/>
      <c r="G1" s="83" t="s">
        <v>83</v>
      </c>
      <c r="H1" s="83"/>
      <c r="I1" s="83"/>
      <c r="J1" s="83"/>
      <c r="K1" s="83"/>
      <c r="L1" s="82"/>
      <c r="M1" s="82"/>
      <c r="N1" s="82"/>
      <c r="O1" s="82"/>
    </row>
    <row r="2" spans="1:15" ht="15.75">
      <c r="A2" s="83"/>
      <c r="B2" s="83"/>
      <c r="C2" s="82"/>
      <c r="D2" s="82"/>
      <c r="E2" s="82"/>
      <c r="F2" s="82"/>
      <c r="G2" s="159" t="s">
        <v>31</v>
      </c>
      <c r="H2" s="82"/>
      <c r="I2" s="82"/>
      <c r="J2" s="82"/>
      <c r="K2" s="82"/>
      <c r="L2" s="82"/>
      <c r="M2" s="81"/>
      <c r="N2" s="82"/>
      <c r="O2" s="82"/>
    </row>
    <row r="3" spans="1:15" ht="15.75">
      <c r="A3" s="83"/>
      <c r="B3" s="83"/>
      <c r="C3" s="82"/>
      <c r="D3" s="82"/>
      <c r="E3" s="82"/>
      <c r="F3" s="82"/>
      <c r="G3" s="82"/>
      <c r="H3" s="82"/>
      <c r="I3" s="83"/>
      <c r="J3" s="83"/>
      <c r="K3" s="83"/>
      <c r="L3" s="82"/>
      <c r="M3" s="82"/>
      <c r="N3" s="82"/>
      <c r="O3" s="82"/>
    </row>
    <row r="4" spans="1:15" ht="15.75">
      <c r="A4" s="2" t="s">
        <v>6</v>
      </c>
      <c r="B4" s="2"/>
      <c r="C4" s="82"/>
      <c r="D4" s="82"/>
      <c r="E4" s="82"/>
      <c r="F4" s="82"/>
      <c r="G4" s="82"/>
      <c r="H4" s="82"/>
      <c r="I4" s="82"/>
      <c r="J4" s="82"/>
      <c r="K4" s="82"/>
      <c r="L4" s="82"/>
      <c r="M4" s="81"/>
      <c r="N4" s="82"/>
      <c r="O4" s="82"/>
    </row>
    <row r="5" spans="1:15" ht="15.75">
      <c r="A5" s="2"/>
      <c r="B5" s="2" t="s">
        <v>165</v>
      </c>
      <c r="C5" s="82"/>
      <c r="D5" s="82"/>
      <c r="E5" s="82"/>
      <c r="F5" s="82"/>
      <c r="G5" s="82"/>
      <c r="H5" s="82"/>
      <c r="I5" s="82"/>
      <c r="J5" s="82"/>
      <c r="K5" s="82"/>
      <c r="L5" s="82"/>
      <c r="M5" s="81"/>
      <c r="N5" s="82"/>
      <c r="O5" s="82"/>
    </row>
    <row r="6" spans="1:15" ht="15.75">
      <c r="A6" s="2" t="s">
        <v>7</v>
      </c>
      <c r="B6" s="2"/>
      <c r="C6" s="82"/>
      <c r="D6" s="82"/>
      <c r="E6" s="82"/>
      <c r="F6" s="82"/>
      <c r="G6" s="82"/>
      <c r="H6" s="82"/>
      <c r="I6" s="82"/>
      <c r="J6" s="82"/>
      <c r="K6" s="82"/>
      <c r="L6" s="82"/>
      <c r="M6" s="81"/>
      <c r="N6" s="82"/>
      <c r="O6" s="82"/>
    </row>
    <row r="7" spans="1:15" ht="15.75">
      <c r="A7" s="2" t="s">
        <v>8</v>
      </c>
      <c r="B7" s="2"/>
      <c r="C7" s="82"/>
      <c r="D7" s="82"/>
      <c r="E7" s="82"/>
      <c r="F7" s="82"/>
      <c r="G7" s="82"/>
      <c r="H7" s="82"/>
      <c r="I7" s="82"/>
      <c r="J7" s="82"/>
      <c r="K7" s="82"/>
      <c r="L7" s="82"/>
      <c r="M7" s="81"/>
      <c r="N7" s="82"/>
      <c r="O7" s="82"/>
    </row>
    <row r="8" spans="1:15" ht="15.75">
      <c r="A8" s="83"/>
      <c r="B8" s="83"/>
      <c r="C8" s="82"/>
      <c r="D8" s="82"/>
      <c r="E8" s="82"/>
      <c r="F8" s="82"/>
      <c r="G8" s="82"/>
      <c r="H8" s="82"/>
      <c r="I8" s="83"/>
      <c r="J8" s="83"/>
      <c r="K8" s="83"/>
      <c r="L8" s="82"/>
      <c r="M8" s="82"/>
      <c r="N8" s="82"/>
      <c r="O8" s="82"/>
    </row>
    <row r="9" spans="1:15" ht="15.75">
      <c r="A9" s="83" t="s">
        <v>39</v>
      </c>
      <c r="B9" s="86"/>
      <c r="C9" s="82"/>
      <c r="D9" s="82"/>
      <c r="E9" s="82"/>
      <c r="F9" s="82"/>
      <c r="G9" s="82"/>
      <c r="H9" s="82"/>
      <c r="I9" s="82"/>
      <c r="J9" s="82"/>
      <c r="K9" s="82"/>
      <c r="L9" s="82"/>
      <c r="M9" s="82"/>
      <c r="N9" s="82"/>
      <c r="O9" s="82"/>
    </row>
    <row r="10" spans="1:15" ht="15.75">
      <c r="A10" s="82"/>
      <c r="B10" s="86"/>
      <c r="C10" s="82"/>
      <c r="D10" s="82"/>
      <c r="E10" s="82"/>
      <c r="F10" s="82"/>
      <c r="G10" s="82"/>
      <c r="H10" s="82"/>
      <c r="L10" s="79"/>
      <c r="M10" s="80" t="s">
        <v>24</v>
      </c>
      <c r="N10" s="81">
        <f>+O87</f>
        <v>0</v>
      </c>
      <c r="O10" s="82" t="s">
        <v>12</v>
      </c>
    </row>
    <row r="11" spans="1:18" ht="15.75">
      <c r="A11" s="83"/>
      <c r="B11" s="86"/>
      <c r="C11" s="83"/>
      <c r="D11" s="82"/>
      <c r="E11" s="82"/>
      <c r="F11" s="82"/>
      <c r="G11" s="83"/>
      <c r="H11" s="82"/>
      <c r="I11" s="82"/>
      <c r="J11" s="82"/>
      <c r="K11" s="82"/>
      <c r="L11" s="46" t="s">
        <v>20</v>
      </c>
      <c r="M11" s="47"/>
      <c r="N11" s="47"/>
      <c r="O11" s="47"/>
      <c r="P11" s="87"/>
      <c r="Q11" s="87"/>
      <c r="R11" s="87"/>
    </row>
    <row r="12" spans="1:18" ht="15">
      <c r="A12" s="82"/>
      <c r="B12" s="82"/>
      <c r="C12" s="82"/>
      <c r="D12" s="80"/>
      <c r="E12" s="80"/>
      <c r="F12" s="80"/>
      <c r="G12" s="82"/>
      <c r="H12" s="82"/>
      <c r="I12" s="82"/>
      <c r="J12" s="82"/>
      <c r="K12" s="82"/>
      <c r="L12" s="82"/>
      <c r="M12" s="82"/>
      <c r="N12" s="82"/>
      <c r="O12" s="81"/>
      <c r="P12" s="82"/>
      <c r="Q12" s="82"/>
      <c r="R12" s="82"/>
    </row>
    <row r="13" spans="1:18" ht="15">
      <c r="A13" s="160"/>
      <c r="B13" s="160"/>
      <c r="C13" s="161"/>
      <c r="D13" s="162"/>
      <c r="E13" s="162"/>
      <c r="F13" s="162"/>
      <c r="G13" s="163"/>
      <c r="H13" s="164" t="s">
        <v>84</v>
      </c>
      <c r="I13" s="164"/>
      <c r="J13" s="165"/>
      <c r="K13" s="164"/>
      <c r="L13" s="164" t="s">
        <v>85</v>
      </c>
      <c r="M13" s="166"/>
      <c r="N13" s="166"/>
      <c r="O13" s="167"/>
      <c r="P13" s="82"/>
      <c r="Q13" s="82"/>
      <c r="R13" s="82"/>
    </row>
    <row r="14" spans="1:15" ht="15">
      <c r="A14" s="168" t="s">
        <v>10</v>
      </c>
      <c r="B14" s="168" t="s">
        <v>86</v>
      </c>
      <c r="C14" s="169" t="s">
        <v>87</v>
      </c>
      <c r="D14" s="170" t="s">
        <v>88</v>
      </c>
      <c r="E14" s="171" t="s">
        <v>89</v>
      </c>
      <c r="F14" s="172" t="s">
        <v>90</v>
      </c>
      <c r="G14" s="173" t="s">
        <v>25</v>
      </c>
      <c r="H14" s="174" t="s">
        <v>91</v>
      </c>
      <c r="I14" s="174" t="s">
        <v>92</v>
      </c>
      <c r="J14" s="174" t="s">
        <v>93</v>
      </c>
      <c r="K14" s="174" t="s">
        <v>94</v>
      </c>
      <c r="L14" s="174" t="s">
        <v>25</v>
      </c>
      <c r="M14" s="174" t="s">
        <v>91</v>
      </c>
      <c r="N14" s="174" t="s">
        <v>92</v>
      </c>
      <c r="O14" s="174" t="s">
        <v>57</v>
      </c>
    </row>
    <row r="15" spans="1:15" ht="15">
      <c r="A15" s="168"/>
      <c r="B15" s="175"/>
      <c r="C15" s="169" t="s">
        <v>51</v>
      </c>
      <c r="D15" s="170"/>
      <c r="E15" s="171" t="s">
        <v>29</v>
      </c>
      <c r="F15" s="172" t="s">
        <v>95</v>
      </c>
      <c r="G15" s="176" t="s">
        <v>12</v>
      </c>
      <c r="H15" s="177" t="s">
        <v>12</v>
      </c>
      <c r="I15" s="177" t="s">
        <v>12</v>
      </c>
      <c r="J15" s="177" t="s">
        <v>12</v>
      </c>
      <c r="K15" s="177" t="s">
        <v>29</v>
      </c>
      <c r="L15" s="177" t="s">
        <v>12</v>
      </c>
      <c r="M15" s="177" t="s">
        <v>12</v>
      </c>
      <c r="N15" s="177" t="s">
        <v>12</v>
      </c>
      <c r="O15" s="177" t="s">
        <v>12</v>
      </c>
    </row>
    <row r="16" spans="1:15" ht="36" customHeight="1">
      <c r="A16" s="178"/>
      <c r="B16" s="179" t="s">
        <v>96</v>
      </c>
      <c r="C16" s="180"/>
      <c r="D16" s="181"/>
      <c r="E16" s="106"/>
      <c r="F16" s="106"/>
      <c r="G16" s="110"/>
      <c r="H16" s="110"/>
      <c r="I16" s="110"/>
      <c r="J16" s="106"/>
      <c r="K16" s="106"/>
      <c r="L16" s="106"/>
      <c r="M16" s="106"/>
      <c r="N16" s="106"/>
      <c r="O16" s="106"/>
    </row>
    <row r="17" spans="1:15" ht="70.5" customHeight="1">
      <c r="A17" s="182">
        <v>1</v>
      </c>
      <c r="B17" s="210" t="s">
        <v>97</v>
      </c>
      <c r="C17" s="211" t="s">
        <v>98</v>
      </c>
      <c r="D17" s="212">
        <v>22.6</v>
      </c>
      <c r="E17" s="186"/>
      <c r="F17" s="186"/>
      <c r="G17" s="187"/>
      <c r="H17" s="187"/>
      <c r="I17" s="187"/>
      <c r="J17" s="186"/>
      <c r="K17" s="186"/>
      <c r="L17" s="186"/>
      <c r="M17" s="186"/>
      <c r="N17" s="186"/>
      <c r="O17" s="186"/>
    </row>
    <row r="18" spans="1:15" ht="69.75" customHeight="1">
      <c r="A18" s="182">
        <v>2</v>
      </c>
      <c r="B18" s="183" t="s">
        <v>99</v>
      </c>
      <c r="C18" s="184" t="s">
        <v>75</v>
      </c>
      <c r="D18" s="185">
        <v>8</v>
      </c>
      <c r="E18" s="186"/>
      <c r="F18" s="186"/>
      <c r="G18" s="187"/>
      <c r="H18" s="187"/>
      <c r="I18" s="187"/>
      <c r="J18" s="186"/>
      <c r="K18" s="186"/>
      <c r="L18" s="186"/>
      <c r="M18" s="186"/>
      <c r="N18" s="186"/>
      <c r="O18" s="186"/>
    </row>
    <row r="19" spans="1:15" ht="68.25" customHeight="1">
      <c r="A19" s="182">
        <v>3</v>
      </c>
      <c r="B19" s="183" t="s">
        <v>100</v>
      </c>
      <c r="C19" s="211" t="s">
        <v>75</v>
      </c>
      <c r="D19" s="188">
        <v>33</v>
      </c>
      <c r="E19" s="186"/>
      <c r="F19" s="186"/>
      <c r="G19" s="187"/>
      <c r="H19" s="187"/>
      <c r="I19" s="187"/>
      <c r="J19" s="186"/>
      <c r="K19" s="186"/>
      <c r="L19" s="186"/>
      <c r="M19" s="186"/>
      <c r="N19" s="186"/>
      <c r="O19" s="186"/>
    </row>
    <row r="20" spans="1:15" ht="69.75" customHeight="1">
      <c r="A20" s="182">
        <v>4</v>
      </c>
      <c r="B20" s="183" t="s">
        <v>101</v>
      </c>
      <c r="C20" s="184" t="s">
        <v>98</v>
      </c>
      <c r="D20" s="185">
        <v>12.7</v>
      </c>
      <c r="E20" s="186"/>
      <c r="F20" s="186"/>
      <c r="G20" s="187"/>
      <c r="H20" s="187"/>
      <c r="I20" s="187"/>
      <c r="J20" s="186"/>
      <c r="K20" s="186"/>
      <c r="L20" s="186"/>
      <c r="M20" s="186"/>
      <c r="N20" s="186"/>
      <c r="O20" s="186"/>
    </row>
    <row r="21" spans="1:15" ht="69.75" customHeight="1">
      <c r="A21" s="182">
        <v>5</v>
      </c>
      <c r="B21" s="183" t="s">
        <v>102</v>
      </c>
      <c r="C21" s="184" t="s">
        <v>98</v>
      </c>
      <c r="D21" s="185">
        <v>18.3</v>
      </c>
      <c r="E21" s="186"/>
      <c r="F21" s="186"/>
      <c r="G21" s="187"/>
      <c r="H21" s="187"/>
      <c r="I21" s="187"/>
      <c r="J21" s="186"/>
      <c r="K21" s="186"/>
      <c r="L21" s="186"/>
      <c r="M21" s="186"/>
      <c r="N21" s="186"/>
      <c r="O21" s="186"/>
    </row>
    <row r="22" spans="1:15" ht="15" customHeight="1">
      <c r="A22" s="178"/>
      <c r="B22" s="179"/>
      <c r="C22" s="213"/>
      <c r="D22" s="212"/>
      <c r="E22" s="186"/>
      <c r="F22" s="186"/>
      <c r="G22" s="187"/>
      <c r="H22" s="187"/>
      <c r="I22" s="187"/>
      <c r="J22" s="186"/>
      <c r="K22" s="186"/>
      <c r="L22" s="186"/>
      <c r="M22" s="186"/>
      <c r="N22" s="186"/>
      <c r="O22" s="186"/>
    </row>
    <row r="23" spans="1:15" ht="54" customHeight="1">
      <c r="A23" s="178"/>
      <c r="B23" s="189" t="s">
        <v>103</v>
      </c>
      <c r="C23" s="213"/>
      <c r="D23" s="212"/>
      <c r="E23" s="186"/>
      <c r="F23" s="186"/>
      <c r="G23" s="187"/>
      <c r="H23" s="187"/>
      <c r="I23" s="187"/>
      <c r="J23" s="186"/>
      <c r="K23" s="186"/>
      <c r="L23" s="186"/>
      <c r="M23" s="186"/>
      <c r="N23" s="186"/>
      <c r="O23" s="186"/>
    </row>
    <row r="24" spans="1:15" ht="52.5" customHeight="1">
      <c r="A24" s="182">
        <v>1</v>
      </c>
      <c r="B24" s="183" t="s">
        <v>104</v>
      </c>
      <c r="C24" s="211" t="s">
        <v>105</v>
      </c>
      <c r="D24" s="212">
        <v>2</v>
      </c>
      <c r="E24" s="186"/>
      <c r="F24" s="186"/>
      <c r="G24" s="187"/>
      <c r="H24" s="187"/>
      <c r="I24" s="187"/>
      <c r="J24" s="186"/>
      <c r="K24" s="186"/>
      <c r="L24" s="186"/>
      <c r="M24" s="186"/>
      <c r="N24" s="186"/>
      <c r="O24" s="186"/>
    </row>
    <row r="25" spans="1:15" ht="33.75" customHeight="1">
      <c r="A25" s="182">
        <v>2</v>
      </c>
      <c r="B25" s="183" t="s">
        <v>106</v>
      </c>
      <c r="C25" s="211" t="s">
        <v>107</v>
      </c>
      <c r="D25" s="212">
        <v>0.7</v>
      </c>
      <c r="E25" s="186"/>
      <c r="F25" s="186"/>
      <c r="G25" s="187"/>
      <c r="H25" s="187"/>
      <c r="I25" s="187"/>
      <c r="J25" s="186"/>
      <c r="K25" s="186"/>
      <c r="L25" s="186"/>
      <c r="M25" s="186"/>
      <c r="N25" s="186"/>
      <c r="O25" s="186"/>
    </row>
    <row r="26" spans="1:15" ht="33.75" customHeight="1">
      <c r="A26" s="182">
        <v>3</v>
      </c>
      <c r="B26" s="214" t="s">
        <v>108</v>
      </c>
      <c r="C26" s="184" t="s">
        <v>60</v>
      </c>
      <c r="D26" s="188">
        <v>9.2</v>
      </c>
      <c r="E26" s="186"/>
      <c r="F26" s="186"/>
      <c r="G26" s="187"/>
      <c r="H26" s="187"/>
      <c r="I26" s="187"/>
      <c r="J26" s="186"/>
      <c r="K26" s="186"/>
      <c r="L26" s="186"/>
      <c r="M26" s="186"/>
      <c r="N26" s="186"/>
      <c r="O26" s="186"/>
    </row>
    <row r="27" spans="1:15" ht="33.75" customHeight="1">
      <c r="A27" s="182">
        <v>4</v>
      </c>
      <c r="B27" s="190" t="s">
        <v>109</v>
      </c>
      <c r="C27" s="184" t="s">
        <v>107</v>
      </c>
      <c r="D27" s="185">
        <v>45.3</v>
      </c>
      <c r="E27" s="186"/>
      <c r="F27" s="186"/>
      <c r="G27" s="187"/>
      <c r="H27" s="187"/>
      <c r="I27" s="187"/>
      <c r="J27" s="186"/>
      <c r="K27" s="186"/>
      <c r="L27" s="186"/>
      <c r="M27" s="186"/>
      <c r="N27" s="186"/>
      <c r="O27" s="186"/>
    </row>
    <row r="28" spans="1:15" ht="44.25" customHeight="1">
      <c r="A28" s="191">
        <f>+A27+1</f>
        <v>5</v>
      </c>
      <c r="B28" s="194" t="s">
        <v>110</v>
      </c>
      <c r="C28" s="195" t="s">
        <v>107</v>
      </c>
      <c r="D28" s="196">
        <v>45.3</v>
      </c>
      <c r="E28" s="197"/>
      <c r="F28" s="197"/>
      <c r="G28" s="198"/>
      <c r="H28" s="198"/>
      <c r="I28" s="198"/>
      <c r="J28" s="197"/>
      <c r="K28" s="197"/>
      <c r="L28" s="197"/>
      <c r="M28" s="197"/>
      <c r="N28" s="197"/>
      <c r="O28" s="197"/>
    </row>
    <row r="29" spans="1:15" ht="64.5" customHeight="1">
      <c r="A29" s="182">
        <v>6</v>
      </c>
      <c r="B29" s="214" t="s">
        <v>111</v>
      </c>
      <c r="C29" s="184" t="s">
        <v>75</v>
      </c>
      <c r="D29" s="188">
        <v>17</v>
      </c>
      <c r="E29" s="186"/>
      <c r="F29" s="186"/>
      <c r="G29" s="187"/>
      <c r="H29" s="187"/>
      <c r="I29" s="187"/>
      <c r="J29" s="197"/>
      <c r="K29" s="197"/>
      <c r="L29" s="197"/>
      <c r="M29" s="197"/>
      <c r="N29" s="197"/>
      <c r="O29" s="197"/>
    </row>
    <row r="30" spans="1:15" ht="69" customHeight="1">
      <c r="A30" s="192">
        <v>7</v>
      </c>
      <c r="B30" s="193" t="s">
        <v>112</v>
      </c>
      <c r="C30" s="215" t="s">
        <v>107</v>
      </c>
      <c r="D30" s="216">
        <v>19.2</v>
      </c>
      <c r="E30" s="217"/>
      <c r="F30" s="217"/>
      <c r="G30" s="218"/>
      <c r="H30" s="218"/>
      <c r="I30" s="218"/>
      <c r="J30" s="197"/>
      <c r="K30" s="197"/>
      <c r="L30" s="197"/>
      <c r="M30" s="197"/>
      <c r="N30" s="197"/>
      <c r="O30" s="197"/>
    </row>
    <row r="31" spans="1:15" ht="43.5" customHeight="1">
      <c r="A31" s="191">
        <v>8</v>
      </c>
      <c r="B31" s="194" t="s">
        <v>113</v>
      </c>
      <c r="C31" s="195" t="s">
        <v>107</v>
      </c>
      <c r="D31" s="196">
        <v>19.2</v>
      </c>
      <c r="E31" s="197"/>
      <c r="F31" s="197"/>
      <c r="G31" s="198"/>
      <c r="H31" s="198"/>
      <c r="I31" s="198"/>
      <c r="J31" s="197"/>
      <c r="K31" s="197"/>
      <c r="L31" s="197"/>
      <c r="M31" s="197"/>
      <c r="N31" s="197"/>
      <c r="O31" s="197"/>
    </row>
    <row r="32" spans="1:15" ht="15" customHeight="1">
      <c r="A32" s="178"/>
      <c r="B32" s="179"/>
      <c r="C32" s="213"/>
      <c r="D32" s="212"/>
      <c r="E32" s="186"/>
      <c r="F32" s="186"/>
      <c r="G32" s="187"/>
      <c r="H32" s="187"/>
      <c r="I32" s="187"/>
      <c r="J32" s="186"/>
      <c r="K32" s="186"/>
      <c r="L32" s="186"/>
      <c r="M32" s="186"/>
      <c r="N32" s="186"/>
      <c r="O32" s="186"/>
    </row>
    <row r="33" spans="1:15" ht="45" customHeight="1">
      <c r="A33" s="178"/>
      <c r="B33" s="179" t="s">
        <v>114</v>
      </c>
      <c r="C33" s="213"/>
      <c r="D33" s="212"/>
      <c r="E33" s="186"/>
      <c r="F33" s="186"/>
      <c r="G33" s="187"/>
      <c r="H33" s="187"/>
      <c r="I33" s="187"/>
      <c r="J33" s="186"/>
      <c r="K33" s="186"/>
      <c r="L33" s="186"/>
      <c r="M33" s="186"/>
      <c r="N33" s="186"/>
      <c r="O33" s="186"/>
    </row>
    <row r="34" spans="1:15" ht="45.75" customHeight="1">
      <c r="A34" s="192">
        <v>1</v>
      </c>
      <c r="B34" s="193" t="s">
        <v>115</v>
      </c>
      <c r="C34" s="184" t="s">
        <v>107</v>
      </c>
      <c r="D34" s="185">
        <v>5.3</v>
      </c>
      <c r="E34" s="186"/>
      <c r="F34" s="186"/>
      <c r="G34" s="187"/>
      <c r="H34" s="187"/>
      <c r="I34" s="187"/>
      <c r="J34" s="186"/>
      <c r="K34" s="186"/>
      <c r="L34" s="186"/>
      <c r="M34" s="186"/>
      <c r="N34" s="186"/>
      <c r="O34" s="186"/>
    </row>
    <row r="35" spans="1:15" ht="45.75" customHeight="1">
      <c r="A35" s="182">
        <v>2</v>
      </c>
      <c r="B35" s="190" t="s">
        <v>116</v>
      </c>
      <c r="C35" s="184" t="s">
        <v>62</v>
      </c>
      <c r="D35" s="185">
        <v>1</v>
      </c>
      <c r="E35" s="186"/>
      <c r="F35" s="186"/>
      <c r="G35" s="187"/>
      <c r="H35" s="187"/>
      <c r="I35" s="187"/>
      <c r="J35" s="186"/>
      <c r="K35" s="186"/>
      <c r="L35" s="186"/>
      <c r="M35" s="186"/>
      <c r="N35" s="186"/>
      <c r="O35" s="186"/>
    </row>
    <row r="36" spans="1:15" ht="45.75" customHeight="1">
      <c r="A36" s="182">
        <v>3</v>
      </c>
      <c r="B36" s="190" t="s">
        <v>117</v>
      </c>
      <c r="C36" s="184" t="s">
        <v>107</v>
      </c>
      <c r="D36" s="185">
        <v>39.5</v>
      </c>
      <c r="E36" s="186"/>
      <c r="F36" s="186"/>
      <c r="G36" s="187"/>
      <c r="H36" s="187"/>
      <c r="I36" s="187"/>
      <c r="J36" s="186"/>
      <c r="K36" s="186"/>
      <c r="L36" s="186"/>
      <c r="M36" s="186"/>
      <c r="N36" s="186"/>
      <c r="O36" s="186"/>
    </row>
    <row r="37" spans="1:15" ht="12" customHeight="1">
      <c r="A37" s="182"/>
      <c r="B37" s="183"/>
      <c r="C37" s="211"/>
      <c r="D37" s="212"/>
      <c r="E37" s="186"/>
      <c r="F37" s="186"/>
      <c r="G37" s="187"/>
      <c r="H37" s="187"/>
      <c r="I37" s="187"/>
      <c r="J37" s="186"/>
      <c r="K37" s="186"/>
      <c r="L37" s="186"/>
      <c r="M37" s="186"/>
      <c r="N37" s="186"/>
      <c r="O37" s="186"/>
    </row>
    <row r="38" spans="1:15" ht="45.75" customHeight="1">
      <c r="A38" s="182"/>
      <c r="B38" s="189" t="s">
        <v>118</v>
      </c>
      <c r="C38" s="211"/>
      <c r="D38" s="212"/>
      <c r="E38" s="186"/>
      <c r="F38" s="186"/>
      <c r="G38" s="187"/>
      <c r="H38" s="187"/>
      <c r="I38" s="187"/>
      <c r="J38" s="186"/>
      <c r="K38" s="186"/>
      <c r="L38" s="186"/>
      <c r="M38" s="186"/>
      <c r="N38" s="186"/>
      <c r="O38" s="186"/>
    </row>
    <row r="39" spans="1:15" ht="78.75" customHeight="1">
      <c r="A39" s="191">
        <v>1</v>
      </c>
      <c r="B39" s="194" t="s">
        <v>119</v>
      </c>
      <c r="C39" s="195" t="s">
        <v>107</v>
      </c>
      <c r="D39" s="196">
        <v>6</v>
      </c>
      <c r="E39" s="197"/>
      <c r="F39" s="197"/>
      <c r="G39" s="198"/>
      <c r="H39" s="198"/>
      <c r="I39" s="198"/>
      <c r="J39" s="197"/>
      <c r="K39" s="197"/>
      <c r="L39" s="197"/>
      <c r="M39" s="197"/>
      <c r="N39" s="197"/>
      <c r="O39" s="197"/>
    </row>
    <row r="40" spans="1:15" ht="86.25" customHeight="1">
      <c r="A40" s="182">
        <v>2</v>
      </c>
      <c r="B40" s="214" t="s">
        <v>167</v>
      </c>
      <c r="C40" s="184" t="s">
        <v>75</v>
      </c>
      <c r="D40" s="188">
        <v>4</v>
      </c>
      <c r="E40" s="186"/>
      <c r="F40" s="186"/>
      <c r="G40" s="187"/>
      <c r="H40" s="187"/>
      <c r="I40" s="187"/>
      <c r="J40" s="200"/>
      <c r="K40" s="186"/>
      <c r="L40" s="186"/>
      <c r="M40" s="186"/>
      <c r="N40" s="186"/>
      <c r="O40" s="186"/>
    </row>
    <row r="41" spans="1:15" ht="99.75" customHeight="1">
      <c r="A41" s="182">
        <v>3</v>
      </c>
      <c r="B41" s="190" t="s">
        <v>120</v>
      </c>
      <c r="C41" s="184" t="s">
        <v>121</v>
      </c>
      <c r="D41" s="185">
        <v>15.9</v>
      </c>
      <c r="E41" s="186"/>
      <c r="F41" s="186"/>
      <c r="G41" s="187"/>
      <c r="H41" s="187"/>
      <c r="I41" s="187"/>
      <c r="J41" s="186"/>
      <c r="K41" s="186"/>
      <c r="L41" s="186"/>
      <c r="M41" s="186"/>
      <c r="N41" s="186"/>
      <c r="O41" s="186"/>
    </row>
    <row r="42" spans="1:15" ht="58.5" customHeight="1">
      <c r="A42" s="191">
        <f>+A41+1</f>
        <v>4</v>
      </c>
      <c r="B42" s="194" t="s">
        <v>122</v>
      </c>
      <c r="C42" s="195" t="s">
        <v>107</v>
      </c>
      <c r="D42" s="196">
        <v>19.2</v>
      </c>
      <c r="E42" s="197"/>
      <c r="F42" s="197"/>
      <c r="G42" s="198"/>
      <c r="H42" s="198"/>
      <c r="I42" s="198"/>
      <c r="J42" s="186"/>
      <c r="K42" s="186"/>
      <c r="L42" s="186"/>
      <c r="M42" s="186"/>
      <c r="N42" s="186"/>
      <c r="O42" s="186"/>
    </row>
    <row r="43" spans="1:15" ht="45.75" customHeight="1">
      <c r="A43" s="182">
        <v>5</v>
      </c>
      <c r="B43" s="183" t="s">
        <v>123</v>
      </c>
      <c r="C43" s="211" t="s">
        <v>75</v>
      </c>
      <c r="D43" s="212">
        <v>2</v>
      </c>
      <c r="E43" s="186"/>
      <c r="F43" s="186"/>
      <c r="G43" s="187"/>
      <c r="H43" s="187"/>
      <c r="I43" s="187"/>
      <c r="J43" s="186"/>
      <c r="K43" s="186"/>
      <c r="L43" s="186"/>
      <c r="M43" s="186"/>
      <c r="N43" s="186"/>
      <c r="O43" s="186"/>
    </row>
    <row r="44" spans="1:15" ht="79.5" customHeight="1">
      <c r="A44" s="182">
        <v>6</v>
      </c>
      <c r="B44" s="183" t="s">
        <v>124</v>
      </c>
      <c r="C44" s="211" t="s">
        <v>107</v>
      </c>
      <c r="D44" s="212">
        <v>92</v>
      </c>
      <c r="E44" s="186"/>
      <c r="F44" s="186"/>
      <c r="G44" s="187"/>
      <c r="H44" s="187"/>
      <c r="I44" s="187"/>
      <c r="J44" s="186"/>
      <c r="K44" s="186"/>
      <c r="L44" s="186"/>
      <c r="M44" s="186"/>
      <c r="N44" s="186"/>
      <c r="O44" s="186"/>
    </row>
    <row r="45" spans="1:15" ht="45.75" customHeight="1">
      <c r="A45" s="191">
        <f>+A30+1</f>
        <v>8</v>
      </c>
      <c r="B45" s="194" t="s">
        <v>125</v>
      </c>
      <c r="C45" s="195" t="s">
        <v>107</v>
      </c>
      <c r="D45" s="196">
        <v>81.6</v>
      </c>
      <c r="E45" s="197"/>
      <c r="F45" s="197"/>
      <c r="G45" s="198"/>
      <c r="H45" s="198"/>
      <c r="I45" s="198"/>
      <c r="J45" s="197"/>
      <c r="K45" s="197"/>
      <c r="L45" s="197"/>
      <c r="M45" s="197"/>
      <c r="N45" s="197"/>
      <c r="O45" s="197"/>
    </row>
    <row r="46" spans="1:15" ht="109.5" customHeight="1">
      <c r="A46" s="182">
        <v>9</v>
      </c>
      <c r="B46" s="214" t="s">
        <v>126</v>
      </c>
      <c r="C46" s="184" t="s">
        <v>107</v>
      </c>
      <c r="D46" s="188">
        <v>81.6</v>
      </c>
      <c r="E46" s="186"/>
      <c r="F46" s="186"/>
      <c r="G46" s="187"/>
      <c r="H46" s="187"/>
      <c r="I46" s="187"/>
      <c r="J46" s="200"/>
      <c r="K46" s="186"/>
      <c r="L46" s="186"/>
      <c r="M46" s="186"/>
      <c r="N46" s="186"/>
      <c r="O46" s="186"/>
    </row>
    <row r="47" spans="1:15" ht="79.5" customHeight="1">
      <c r="A47" s="182">
        <v>10</v>
      </c>
      <c r="B47" s="214" t="s">
        <v>127</v>
      </c>
      <c r="C47" s="184" t="s">
        <v>107</v>
      </c>
      <c r="D47" s="188">
        <v>2</v>
      </c>
      <c r="E47" s="186"/>
      <c r="F47" s="186"/>
      <c r="G47" s="187"/>
      <c r="H47" s="187"/>
      <c r="I47" s="187"/>
      <c r="J47" s="200"/>
      <c r="K47" s="186"/>
      <c r="L47" s="186"/>
      <c r="M47" s="186"/>
      <c r="N47" s="186"/>
      <c r="O47" s="186"/>
    </row>
    <row r="48" spans="1:15" ht="90" customHeight="1">
      <c r="A48" s="182">
        <v>11</v>
      </c>
      <c r="B48" s="214" t="s">
        <v>128</v>
      </c>
      <c r="C48" s="184" t="s">
        <v>105</v>
      </c>
      <c r="D48" s="188">
        <v>12</v>
      </c>
      <c r="E48" s="186"/>
      <c r="F48" s="186"/>
      <c r="G48" s="187"/>
      <c r="H48" s="187"/>
      <c r="I48" s="187"/>
      <c r="J48" s="200"/>
      <c r="K48" s="186"/>
      <c r="L48" s="186"/>
      <c r="M48" s="186"/>
      <c r="N48" s="186"/>
      <c r="O48" s="186"/>
    </row>
    <row r="49" spans="1:15" ht="90" customHeight="1">
      <c r="A49" s="182">
        <v>12</v>
      </c>
      <c r="B49" s="214" t="s">
        <v>129</v>
      </c>
      <c r="C49" s="184" t="s">
        <v>105</v>
      </c>
      <c r="D49" s="188">
        <v>40</v>
      </c>
      <c r="E49" s="186"/>
      <c r="F49" s="186"/>
      <c r="G49" s="187"/>
      <c r="H49" s="187"/>
      <c r="I49" s="187"/>
      <c r="J49" s="200"/>
      <c r="K49" s="186"/>
      <c r="L49" s="186"/>
      <c r="M49" s="186"/>
      <c r="N49" s="186"/>
      <c r="O49" s="186"/>
    </row>
    <row r="50" spans="1:15" ht="106.5" customHeight="1">
      <c r="A50" s="182">
        <v>13</v>
      </c>
      <c r="B50" s="199" t="s">
        <v>130</v>
      </c>
      <c r="C50" s="184" t="s">
        <v>131</v>
      </c>
      <c r="D50" s="188">
        <v>9.2</v>
      </c>
      <c r="E50" s="186"/>
      <c r="F50" s="186"/>
      <c r="G50" s="187"/>
      <c r="H50" s="187"/>
      <c r="I50" s="187"/>
      <c r="J50" s="200"/>
      <c r="K50" s="186"/>
      <c r="L50" s="186"/>
      <c r="M50" s="186"/>
      <c r="N50" s="186"/>
      <c r="O50" s="186"/>
    </row>
    <row r="51" spans="1:15" ht="72" customHeight="1">
      <c r="A51" s="182">
        <v>14</v>
      </c>
      <c r="B51" s="214" t="s">
        <v>132</v>
      </c>
      <c r="C51" s="184" t="s">
        <v>107</v>
      </c>
      <c r="D51" s="188">
        <v>45.3</v>
      </c>
      <c r="E51" s="186"/>
      <c r="F51" s="186"/>
      <c r="G51" s="187"/>
      <c r="H51" s="187"/>
      <c r="I51" s="187"/>
      <c r="J51" s="200"/>
      <c r="K51" s="186"/>
      <c r="L51" s="186"/>
      <c r="M51" s="186"/>
      <c r="N51" s="186"/>
      <c r="O51" s="186"/>
    </row>
    <row r="52" spans="1:15" ht="61.5" customHeight="1">
      <c r="A52" s="182">
        <f>+A51+1</f>
        <v>15</v>
      </c>
      <c r="B52" s="214" t="s">
        <v>133</v>
      </c>
      <c r="C52" s="184" t="s">
        <v>107</v>
      </c>
      <c r="D52" s="188">
        <v>45.3</v>
      </c>
      <c r="E52" s="186"/>
      <c r="F52" s="186"/>
      <c r="G52" s="187"/>
      <c r="H52" s="187"/>
      <c r="I52" s="187"/>
      <c r="J52" s="200"/>
      <c r="K52" s="186"/>
      <c r="L52" s="186"/>
      <c r="M52" s="186"/>
      <c r="N52" s="186"/>
      <c r="O52" s="186"/>
    </row>
    <row r="53" spans="1:15" ht="66.75" customHeight="1">
      <c r="A53" s="182">
        <v>16</v>
      </c>
      <c r="B53" s="214" t="s">
        <v>134</v>
      </c>
      <c r="C53" s="184" t="s">
        <v>107</v>
      </c>
      <c r="D53" s="188">
        <v>56.7</v>
      </c>
      <c r="E53" s="186"/>
      <c r="F53" s="186"/>
      <c r="G53" s="187"/>
      <c r="H53" s="187"/>
      <c r="I53" s="187"/>
      <c r="J53" s="200"/>
      <c r="K53" s="186"/>
      <c r="L53" s="186"/>
      <c r="M53" s="186"/>
      <c r="N53" s="186"/>
      <c r="O53" s="186"/>
    </row>
    <row r="54" spans="1:15" ht="58.5" customHeight="1">
      <c r="A54" s="182">
        <f>+A53+1</f>
        <v>17</v>
      </c>
      <c r="B54" s="214" t="s">
        <v>135</v>
      </c>
      <c r="C54" s="184" t="s">
        <v>107</v>
      </c>
      <c r="D54" s="188">
        <v>45.3</v>
      </c>
      <c r="E54" s="186"/>
      <c r="F54" s="186"/>
      <c r="G54" s="187"/>
      <c r="H54" s="187"/>
      <c r="I54" s="187"/>
      <c r="J54" s="200"/>
      <c r="K54" s="186"/>
      <c r="L54" s="186"/>
      <c r="M54" s="186"/>
      <c r="N54" s="186"/>
      <c r="O54" s="186"/>
    </row>
    <row r="55" spans="1:15" ht="79.5" customHeight="1">
      <c r="A55" s="182">
        <f aca="true" t="shared" si="0" ref="A55:A69">+A54+1</f>
        <v>18</v>
      </c>
      <c r="B55" s="214" t="s">
        <v>164</v>
      </c>
      <c r="C55" s="184" t="s">
        <v>107</v>
      </c>
      <c r="D55" s="188">
        <v>45.3</v>
      </c>
      <c r="E55" s="186"/>
      <c r="F55" s="186"/>
      <c r="G55" s="187"/>
      <c r="H55" s="187"/>
      <c r="I55" s="187"/>
      <c r="J55" s="200"/>
      <c r="K55" s="186"/>
      <c r="L55" s="186"/>
      <c r="M55" s="186"/>
      <c r="N55" s="186"/>
      <c r="O55" s="186"/>
    </row>
    <row r="56" spans="1:15" ht="101.25" customHeight="1">
      <c r="A56" s="182">
        <f t="shared" si="0"/>
        <v>19</v>
      </c>
      <c r="B56" s="214" t="s">
        <v>136</v>
      </c>
      <c r="C56" s="184" t="s">
        <v>98</v>
      </c>
      <c r="D56" s="188">
        <v>18.3</v>
      </c>
      <c r="E56" s="186"/>
      <c r="F56" s="186"/>
      <c r="G56" s="187"/>
      <c r="H56" s="187"/>
      <c r="I56" s="187"/>
      <c r="J56" s="200"/>
      <c r="K56" s="186"/>
      <c r="L56" s="186"/>
      <c r="M56" s="186"/>
      <c r="N56" s="186"/>
      <c r="O56" s="186"/>
    </row>
    <row r="57" spans="1:15" ht="108" customHeight="1">
      <c r="A57" s="182">
        <f t="shared" si="0"/>
        <v>20</v>
      </c>
      <c r="B57" s="214" t="s">
        <v>137</v>
      </c>
      <c r="C57" s="184" t="s">
        <v>98</v>
      </c>
      <c r="D57" s="188">
        <f>9.73-3+4.46*2</f>
        <v>15.65</v>
      </c>
      <c r="E57" s="186"/>
      <c r="F57" s="186"/>
      <c r="G57" s="187"/>
      <c r="H57" s="187"/>
      <c r="I57" s="187"/>
      <c r="J57" s="200"/>
      <c r="K57" s="186"/>
      <c r="L57" s="186"/>
      <c r="M57" s="186"/>
      <c r="N57" s="186"/>
      <c r="O57" s="186"/>
    </row>
    <row r="58" spans="1:15" ht="84" customHeight="1">
      <c r="A58" s="182">
        <f t="shared" si="0"/>
        <v>21</v>
      </c>
      <c r="B58" s="214" t="s">
        <v>138</v>
      </c>
      <c r="C58" s="184" t="s">
        <v>98</v>
      </c>
      <c r="D58" s="188">
        <v>30.2</v>
      </c>
      <c r="E58" s="186"/>
      <c r="F58" s="186"/>
      <c r="G58" s="187"/>
      <c r="H58" s="187"/>
      <c r="I58" s="187"/>
      <c r="J58" s="200"/>
      <c r="K58" s="186"/>
      <c r="L58" s="186"/>
      <c r="M58" s="186"/>
      <c r="N58" s="186"/>
      <c r="O58" s="186"/>
    </row>
    <row r="59" spans="1:15" ht="101.25" customHeight="1">
      <c r="A59" s="182">
        <f t="shared" si="0"/>
        <v>22</v>
      </c>
      <c r="B59" s="214" t="s">
        <v>139</v>
      </c>
      <c r="C59" s="184" t="s">
        <v>105</v>
      </c>
      <c r="D59" s="188">
        <v>2</v>
      </c>
      <c r="E59" s="186"/>
      <c r="F59" s="186"/>
      <c r="G59" s="187"/>
      <c r="H59" s="187"/>
      <c r="I59" s="187"/>
      <c r="J59" s="200"/>
      <c r="K59" s="186"/>
      <c r="L59" s="186"/>
      <c r="M59" s="186"/>
      <c r="N59" s="186"/>
      <c r="O59" s="186"/>
    </row>
    <row r="60" spans="1:15" ht="121.5" customHeight="1">
      <c r="A60" s="182">
        <f t="shared" si="0"/>
        <v>23</v>
      </c>
      <c r="B60" s="214" t="s">
        <v>140</v>
      </c>
      <c r="C60" s="184" t="s">
        <v>75</v>
      </c>
      <c r="D60" s="188">
        <v>17</v>
      </c>
      <c r="E60" s="186"/>
      <c r="F60" s="186"/>
      <c r="G60" s="187"/>
      <c r="H60" s="187"/>
      <c r="I60" s="187"/>
      <c r="J60" s="200"/>
      <c r="K60" s="186"/>
      <c r="L60" s="186"/>
      <c r="M60" s="186"/>
      <c r="N60" s="186"/>
      <c r="O60" s="186"/>
    </row>
    <row r="61" spans="1:15" s="201" customFormat="1" ht="89.25" customHeight="1">
      <c r="A61" s="182">
        <f t="shared" si="0"/>
        <v>24</v>
      </c>
      <c r="B61" s="214" t="s">
        <v>141</v>
      </c>
      <c r="C61" s="184" t="s">
        <v>131</v>
      </c>
      <c r="D61" s="188">
        <v>69</v>
      </c>
      <c r="E61" s="186"/>
      <c r="F61" s="186"/>
      <c r="G61" s="187"/>
      <c r="H61" s="187"/>
      <c r="I61" s="187"/>
      <c r="J61" s="200"/>
      <c r="K61" s="186"/>
      <c r="L61" s="186"/>
      <c r="M61" s="186"/>
      <c r="N61" s="186"/>
      <c r="O61" s="186"/>
    </row>
    <row r="62" spans="1:15" s="201" customFormat="1" ht="114.75" customHeight="1">
      <c r="A62" s="182">
        <f t="shared" si="0"/>
        <v>25</v>
      </c>
      <c r="B62" s="214" t="s">
        <v>142</v>
      </c>
      <c r="C62" s="184" t="s">
        <v>75</v>
      </c>
      <c r="D62" s="188">
        <v>38</v>
      </c>
      <c r="E62" s="186"/>
      <c r="F62" s="186"/>
      <c r="G62" s="187"/>
      <c r="H62" s="187"/>
      <c r="I62" s="187"/>
      <c r="J62" s="200"/>
      <c r="K62" s="186"/>
      <c r="L62" s="186"/>
      <c r="M62" s="186"/>
      <c r="N62" s="186"/>
      <c r="O62" s="186"/>
    </row>
    <row r="63" spans="1:15" ht="90" customHeight="1">
      <c r="A63" s="182">
        <f t="shared" si="0"/>
        <v>26</v>
      </c>
      <c r="B63" s="210" t="s">
        <v>143</v>
      </c>
      <c r="C63" s="219" t="s">
        <v>105</v>
      </c>
      <c r="D63" s="220">
        <v>2</v>
      </c>
      <c r="E63" s="217"/>
      <c r="F63" s="217"/>
      <c r="G63" s="218"/>
      <c r="H63" s="218"/>
      <c r="I63" s="218"/>
      <c r="J63" s="217"/>
      <c r="K63" s="217"/>
      <c r="L63" s="217"/>
      <c r="M63" s="217"/>
      <c r="N63" s="217"/>
      <c r="O63" s="217"/>
    </row>
    <row r="64" spans="1:15" ht="90" customHeight="1">
      <c r="A64" s="182">
        <f>+A63+1</f>
        <v>27</v>
      </c>
      <c r="B64" s="183" t="s">
        <v>144</v>
      </c>
      <c r="C64" s="211" t="s">
        <v>105</v>
      </c>
      <c r="D64" s="212">
        <v>2</v>
      </c>
      <c r="E64" s="186"/>
      <c r="F64" s="186"/>
      <c r="G64" s="187"/>
      <c r="H64" s="187"/>
      <c r="I64" s="187"/>
      <c r="J64" s="186"/>
      <c r="K64" s="186"/>
      <c r="L64" s="186"/>
      <c r="M64" s="186"/>
      <c r="N64" s="186"/>
      <c r="O64" s="186"/>
    </row>
    <row r="65" spans="1:15" ht="88.5" customHeight="1">
      <c r="A65" s="182">
        <f t="shared" si="0"/>
        <v>28</v>
      </c>
      <c r="B65" s="183" t="s">
        <v>145</v>
      </c>
      <c r="C65" s="211" t="s">
        <v>105</v>
      </c>
      <c r="D65" s="212">
        <v>2</v>
      </c>
      <c r="E65" s="186"/>
      <c r="F65" s="186"/>
      <c r="G65" s="187"/>
      <c r="H65" s="187"/>
      <c r="I65" s="187"/>
      <c r="J65" s="186"/>
      <c r="K65" s="186"/>
      <c r="L65" s="186"/>
      <c r="M65" s="186"/>
      <c r="N65" s="186"/>
      <c r="O65" s="186"/>
    </row>
    <row r="66" spans="1:15" ht="102" customHeight="1">
      <c r="A66" s="182">
        <f t="shared" si="0"/>
        <v>29</v>
      </c>
      <c r="B66" s="183" t="s">
        <v>146</v>
      </c>
      <c r="C66" s="211" t="s">
        <v>105</v>
      </c>
      <c r="D66" s="212">
        <v>2</v>
      </c>
      <c r="E66" s="186"/>
      <c r="F66" s="186"/>
      <c r="G66" s="187"/>
      <c r="H66" s="187"/>
      <c r="I66" s="187"/>
      <c r="J66" s="186"/>
      <c r="K66" s="186"/>
      <c r="L66" s="186"/>
      <c r="M66" s="186"/>
      <c r="N66" s="186"/>
      <c r="O66" s="186"/>
    </row>
    <row r="67" spans="1:15" ht="90" customHeight="1">
      <c r="A67" s="182">
        <f t="shared" si="0"/>
        <v>30</v>
      </c>
      <c r="B67" s="183" t="s">
        <v>147</v>
      </c>
      <c r="C67" s="211" t="s">
        <v>75</v>
      </c>
      <c r="D67" s="212">
        <v>2</v>
      </c>
      <c r="E67" s="186"/>
      <c r="F67" s="186"/>
      <c r="G67" s="187"/>
      <c r="H67" s="187"/>
      <c r="I67" s="187"/>
      <c r="J67" s="186"/>
      <c r="K67" s="186"/>
      <c r="L67" s="186"/>
      <c r="M67" s="186"/>
      <c r="N67" s="186"/>
      <c r="O67" s="186"/>
    </row>
    <row r="68" spans="1:15" ht="99.75" customHeight="1">
      <c r="A68" s="182">
        <f t="shared" si="0"/>
        <v>31</v>
      </c>
      <c r="B68" s="214" t="s">
        <v>148</v>
      </c>
      <c r="C68" s="184" t="s">
        <v>105</v>
      </c>
      <c r="D68" s="188">
        <v>2</v>
      </c>
      <c r="E68" s="186"/>
      <c r="F68" s="186"/>
      <c r="G68" s="187"/>
      <c r="H68" s="187"/>
      <c r="I68" s="187"/>
      <c r="J68" s="200"/>
      <c r="K68" s="186"/>
      <c r="L68" s="186"/>
      <c r="M68" s="186"/>
      <c r="N68" s="186"/>
      <c r="O68" s="186"/>
    </row>
    <row r="69" spans="1:15" ht="102.75" customHeight="1">
      <c r="A69" s="182">
        <f t="shared" si="0"/>
        <v>32</v>
      </c>
      <c r="B69" s="214" t="s">
        <v>149</v>
      </c>
      <c r="C69" s="184" t="s">
        <v>105</v>
      </c>
      <c r="D69" s="188">
        <v>2</v>
      </c>
      <c r="E69" s="186"/>
      <c r="F69" s="186"/>
      <c r="G69" s="187"/>
      <c r="H69" s="187"/>
      <c r="I69" s="187"/>
      <c r="J69" s="200"/>
      <c r="K69" s="186"/>
      <c r="L69" s="186"/>
      <c r="M69" s="186"/>
      <c r="N69" s="186"/>
      <c r="O69" s="186"/>
    </row>
    <row r="70" spans="1:15" ht="94.5" customHeight="1">
      <c r="A70" s="182">
        <v>32</v>
      </c>
      <c r="B70" s="214" t="s">
        <v>150</v>
      </c>
      <c r="C70" s="184" t="s">
        <v>105</v>
      </c>
      <c r="D70" s="188">
        <v>1</v>
      </c>
      <c r="E70" s="186"/>
      <c r="F70" s="186"/>
      <c r="G70" s="187"/>
      <c r="H70" s="187"/>
      <c r="I70" s="187"/>
      <c r="J70" s="200"/>
      <c r="K70" s="186"/>
      <c r="L70" s="186"/>
      <c r="M70" s="186"/>
      <c r="N70" s="186"/>
      <c r="O70" s="186"/>
    </row>
    <row r="71" spans="1:15" ht="103.5" customHeight="1">
      <c r="A71" s="182">
        <v>33</v>
      </c>
      <c r="B71" s="214" t="s">
        <v>151</v>
      </c>
      <c r="C71" s="184" t="s">
        <v>105</v>
      </c>
      <c r="D71" s="188">
        <v>1</v>
      </c>
      <c r="E71" s="186"/>
      <c r="F71" s="186"/>
      <c r="G71" s="187"/>
      <c r="H71" s="187"/>
      <c r="I71" s="187"/>
      <c r="J71" s="200"/>
      <c r="K71" s="186"/>
      <c r="L71" s="186"/>
      <c r="M71" s="186"/>
      <c r="N71" s="186"/>
      <c r="O71" s="186"/>
    </row>
    <row r="72" spans="1:15" ht="107.25" customHeight="1">
      <c r="A72" s="182">
        <v>34</v>
      </c>
      <c r="B72" s="214" t="s">
        <v>152</v>
      </c>
      <c r="C72" s="184" t="s">
        <v>153</v>
      </c>
      <c r="D72" s="188">
        <v>1</v>
      </c>
      <c r="E72" s="186"/>
      <c r="F72" s="186"/>
      <c r="G72" s="187"/>
      <c r="H72" s="187"/>
      <c r="I72" s="187"/>
      <c r="J72" s="200"/>
      <c r="K72" s="186"/>
      <c r="L72" s="186"/>
      <c r="M72" s="186"/>
      <c r="N72" s="186"/>
      <c r="O72" s="186"/>
    </row>
    <row r="73" spans="1:15" ht="91.5" customHeight="1">
      <c r="A73" s="182">
        <v>35</v>
      </c>
      <c r="B73" s="214" t="s">
        <v>154</v>
      </c>
      <c r="C73" s="184" t="s">
        <v>105</v>
      </c>
      <c r="D73" s="188">
        <v>6</v>
      </c>
      <c r="E73" s="186"/>
      <c r="F73" s="186"/>
      <c r="G73" s="187"/>
      <c r="H73" s="187"/>
      <c r="I73" s="187"/>
      <c r="J73" s="200"/>
      <c r="K73" s="186"/>
      <c r="L73" s="186"/>
      <c r="M73" s="186"/>
      <c r="N73" s="186"/>
      <c r="O73" s="186"/>
    </row>
    <row r="74" spans="1:15" ht="54" customHeight="1">
      <c r="A74" s="182">
        <v>36</v>
      </c>
      <c r="B74" s="214" t="s">
        <v>155</v>
      </c>
      <c r="C74" s="184" t="s">
        <v>107</v>
      </c>
      <c r="D74" s="188">
        <v>100</v>
      </c>
      <c r="E74" s="186"/>
      <c r="F74" s="186"/>
      <c r="G74" s="187"/>
      <c r="H74" s="187"/>
      <c r="I74" s="187"/>
      <c r="J74" s="200"/>
      <c r="K74" s="186"/>
      <c r="L74" s="186"/>
      <c r="M74" s="186"/>
      <c r="N74" s="186"/>
      <c r="O74" s="186"/>
    </row>
    <row r="75" spans="1:15" ht="79.5" customHeight="1">
      <c r="A75" s="182">
        <v>37</v>
      </c>
      <c r="B75" s="214" t="s">
        <v>156</v>
      </c>
      <c r="C75" s="184" t="s">
        <v>105</v>
      </c>
      <c r="D75" s="188">
        <v>2</v>
      </c>
      <c r="E75" s="186"/>
      <c r="F75" s="186"/>
      <c r="G75" s="187"/>
      <c r="H75" s="187"/>
      <c r="I75" s="187"/>
      <c r="J75" s="200"/>
      <c r="K75" s="186"/>
      <c r="L75" s="186"/>
      <c r="M75" s="186"/>
      <c r="N75" s="186"/>
      <c r="O75" s="186"/>
    </row>
    <row r="76" spans="1:17" s="203" customFormat="1" ht="42.75" customHeight="1">
      <c r="A76" s="182"/>
      <c r="B76" s="199"/>
      <c r="C76" s="184"/>
      <c r="D76" s="188"/>
      <c r="E76" s="186"/>
      <c r="F76" s="186"/>
      <c r="G76" s="187"/>
      <c r="H76" s="187"/>
      <c r="I76" s="187"/>
      <c r="J76" s="200"/>
      <c r="K76" s="186"/>
      <c r="L76" s="186"/>
      <c r="M76" s="186"/>
      <c r="N76" s="186"/>
      <c r="O76" s="186"/>
      <c r="P76" s="202"/>
      <c r="Q76" s="202"/>
    </row>
    <row r="77" spans="1:18" s="205" customFormat="1" ht="33.75" customHeight="1">
      <c r="A77" s="182"/>
      <c r="B77" s="221" t="s">
        <v>157</v>
      </c>
      <c r="C77" s="184"/>
      <c r="D77" s="188"/>
      <c r="E77" s="186"/>
      <c r="F77" s="186"/>
      <c r="G77" s="187"/>
      <c r="H77" s="187"/>
      <c r="I77" s="187"/>
      <c r="J77" s="200"/>
      <c r="K77" s="186"/>
      <c r="L77" s="186"/>
      <c r="M77" s="186"/>
      <c r="N77" s="186"/>
      <c r="O77" s="186"/>
      <c r="P77" s="204"/>
      <c r="Q77" s="204"/>
      <c r="R77" s="158"/>
    </row>
    <row r="78" spans="1:18" s="205" customFormat="1" ht="236.25" customHeight="1">
      <c r="A78" s="182">
        <v>1</v>
      </c>
      <c r="B78" s="214" t="s">
        <v>169</v>
      </c>
      <c r="C78" s="184" t="s">
        <v>105</v>
      </c>
      <c r="D78" s="188">
        <v>2</v>
      </c>
      <c r="E78" s="186"/>
      <c r="F78" s="186"/>
      <c r="G78" s="187"/>
      <c r="H78" s="187"/>
      <c r="I78" s="187"/>
      <c r="J78" s="200"/>
      <c r="K78" s="186"/>
      <c r="L78" s="186"/>
      <c r="M78" s="186"/>
      <c r="N78" s="186"/>
      <c r="O78" s="186"/>
      <c r="P78" s="204"/>
      <c r="Q78" s="204"/>
      <c r="R78" s="158"/>
    </row>
    <row r="79" spans="1:18" s="205" customFormat="1" ht="102" customHeight="1">
      <c r="A79" s="182">
        <v>2</v>
      </c>
      <c r="B79" s="214" t="s">
        <v>170</v>
      </c>
      <c r="C79" s="184" t="s">
        <v>105</v>
      </c>
      <c r="D79" s="188">
        <v>2</v>
      </c>
      <c r="E79" s="186"/>
      <c r="F79" s="186"/>
      <c r="G79" s="187"/>
      <c r="H79" s="187"/>
      <c r="I79" s="187"/>
      <c r="J79" s="200"/>
      <c r="K79" s="186"/>
      <c r="L79" s="186"/>
      <c r="M79" s="186"/>
      <c r="N79" s="186"/>
      <c r="O79" s="186"/>
      <c r="P79" s="204"/>
      <c r="Q79" s="204"/>
      <c r="R79" s="158"/>
    </row>
    <row r="80" spans="1:18" s="205" customFormat="1" ht="102" customHeight="1">
      <c r="A80" s="182">
        <v>2</v>
      </c>
      <c r="B80" s="214" t="s">
        <v>171</v>
      </c>
      <c r="C80" s="184" t="s">
        <v>105</v>
      </c>
      <c r="D80" s="188">
        <v>3</v>
      </c>
      <c r="E80" s="186"/>
      <c r="F80" s="186"/>
      <c r="G80" s="187"/>
      <c r="H80" s="187"/>
      <c r="I80" s="187"/>
      <c r="J80" s="200"/>
      <c r="K80" s="186"/>
      <c r="L80" s="186"/>
      <c r="M80" s="186"/>
      <c r="N80" s="186"/>
      <c r="O80" s="186"/>
      <c r="P80" s="204"/>
      <c r="Q80" s="204"/>
      <c r="R80" s="158"/>
    </row>
    <row r="81" spans="1:18" s="205" customFormat="1" ht="254.25" customHeight="1">
      <c r="A81" s="182"/>
      <c r="B81" s="214" t="s">
        <v>168</v>
      </c>
      <c r="C81" s="184" t="s">
        <v>105</v>
      </c>
      <c r="D81" s="188">
        <v>1</v>
      </c>
      <c r="E81" s="186"/>
      <c r="F81" s="186"/>
      <c r="G81" s="187"/>
      <c r="H81" s="187"/>
      <c r="I81" s="187"/>
      <c r="J81" s="200"/>
      <c r="K81" s="186"/>
      <c r="L81" s="186"/>
      <c r="M81" s="186"/>
      <c r="N81" s="186"/>
      <c r="O81" s="186"/>
      <c r="P81" s="204"/>
      <c r="Q81" s="204"/>
      <c r="R81" s="158"/>
    </row>
    <row r="82" spans="1:18" s="205" customFormat="1" ht="110.25" customHeight="1">
      <c r="A82" s="182">
        <v>3</v>
      </c>
      <c r="B82" s="214" t="s">
        <v>158</v>
      </c>
      <c r="C82" s="184" t="s">
        <v>62</v>
      </c>
      <c r="D82" s="188">
        <v>1</v>
      </c>
      <c r="E82" s="186"/>
      <c r="F82" s="186"/>
      <c r="G82" s="187"/>
      <c r="H82" s="187"/>
      <c r="I82" s="187"/>
      <c r="J82" s="200"/>
      <c r="K82" s="186"/>
      <c r="L82" s="186"/>
      <c r="M82" s="186"/>
      <c r="N82" s="186"/>
      <c r="O82" s="186"/>
      <c r="P82" s="204"/>
      <c r="Q82" s="204"/>
      <c r="R82" s="158"/>
    </row>
    <row r="83" spans="1:15" ht="15">
      <c r="A83" s="206">
        <v>4</v>
      </c>
      <c r="B83" s="190" t="s">
        <v>159</v>
      </c>
      <c r="C83" s="207" t="s">
        <v>160</v>
      </c>
      <c r="D83" s="208">
        <v>1</v>
      </c>
      <c r="E83" s="186"/>
      <c r="F83" s="186"/>
      <c r="G83" s="187"/>
      <c r="H83" s="187"/>
      <c r="I83" s="187"/>
      <c r="J83" s="186"/>
      <c r="K83" s="186"/>
      <c r="L83" s="186"/>
      <c r="M83" s="186"/>
      <c r="N83" s="186"/>
      <c r="O83" s="186"/>
    </row>
    <row r="84" spans="1:15" ht="15">
      <c r="A84" s="222"/>
      <c r="B84" s="223"/>
      <c r="C84" s="224"/>
      <c r="D84" s="225"/>
      <c r="E84" s="226"/>
      <c r="F84" s="227"/>
      <c r="G84" s="228"/>
      <c r="H84" s="228"/>
      <c r="I84" s="228"/>
      <c r="J84" s="228"/>
      <c r="K84" s="228"/>
      <c r="L84" s="229"/>
      <c r="M84" s="229"/>
      <c r="N84" s="229"/>
      <c r="O84" s="229"/>
    </row>
    <row r="85" spans="1:15" ht="15.75">
      <c r="A85" s="219"/>
      <c r="B85" s="230" t="s">
        <v>161</v>
      </c>
      <c r="C85" s="219"/>
      <c r="D85" s="192"/>
      <c r="E85" s="192"/>
      <c r="F85" s="192"/>
      <c r="G85" s="220"/>
      <c r="H85" s="220"/>
      <c r="I85" s="220"/>
      <c r="J85" s="220"/>
      <c r="K85" s="220"/>
      <c r="L85" s="231"/>
      <c r="M85" s="231"/>
      <c r="N85" s="231"/>
      <c r="O85" s="231"/>
    </row>
    <row r="86" spans="1:15" ht="15.75">
      <c r="A86" s="211"/>
      <c r="B86" s="232" t="s">
        <v>162</v>
      </c>
      <c r="C86" s="233" t="s">
        <v>80</v>
      </c>
      <c r="D86" s="232"/>
      <c r="E86" s="232"/>
      <c r="F86" s="232"/>
      <c r="G86" s="212"/>
      <c r="H86" s="212"/>
      <c r="I86" s="212"/>
      <c r="J86" s="212"/>
      <c r="K86" s="212"/>
      <c r="L86" s="234"/>
      <c r="M86" s="234"/>
      <c r="N86" s="234"/>
      <c r="O86" s="234"/>
    </row>
    <row r="87" spans="1:15" ht="15.75">
      <c r="A87" s="211"/>
      <c r="B87" s="232" t="s">
        <v>163</v>
      </c>
      <c r="C87" s="233"/>
      <c r="D87" s="232"/>
      <c r="E87" s="232"/>
      <c r="F87" s="232"/>
      <c r="G87" s="212"/>
      <c r="H87" s="212"/>
      <c r="I87" s="212"/>
      <c r="J87" s="212"/>
      <c r="K87" s="212"/>
      <c r="L87" s="234"/>
      <c r="M87" s="234"/>
      <c r="N87" s="234"/>
      <c r="O87" s="234"/>
    </row>
    <row r="88" spans="1:15" ht="15.75">
      <c r="A88" s="235"/>
      <c r="B88" s="232"/>
      <c r="C88" s="211"/>
      <c r="D88" s="182"/>
      <c r="E88" s="182"/>
      <c r="F88" s="182"/>
      <c r="G88" s="212"/>
      <c r="H88" s="212"/>
      <c r="I88" s="212"/>
      <c r="J88" s="212"/>
      <c r="K88" s="212"/>
      <c r="L88" s="236"/>
      <c r="M88" s="236"/>
      <c r="N88" s="236"/>
      <c r="O88" s="234"/>
    </row>
    <row r="89" spans="1:15" ht="15.75">
      <c r="A89" s="235"/>
      <c r="B89" s="232"/>
      <c r="C89" s="211"/>
      <c r="D89" s="182"/>
      <c r="E89" s="182"/>
      <c r="F89" s="182"/>
      <c r="G89" s="212"/>
      <c r="H89" s="212"/>
      <c r="I89" s="212"/>
      <c r="J89" s="212"/>
      <c r="K89" s="212"/>
      <c r="L89" s="236"/>
      <c r="M89" s="236"/>
      <c r="N89" s="236"/>
      <c r="O89" s="234"/>
    </row>
    <row r="90" spans="1:15" ht="15">
      <c r="A90" s="237" t="s">
        <v>82</v>
      </c>
      <c r="B90" s="238"/>
      <c r="C90" s="238"/>
      <c r="D90" s="239"/>
      <c r="E90" s="239"/>
      <c r="F90" s="239"/>
      <c r="G90" s="238"/>
      <c r="H90" s="238"/>
      <c r="I90" s="238"/>
      <c r="J90" s="238"/>
      <c r="K90" s="238"/>
      <c r="L90" s="238"/>
      <c r="M90" s="238"/>
      <c r="N90" s="238"/>
      <c r="O90" s="238"/>
    </row>
    <row r="91" spans="1:15" ht="15">
      <c r="A91" s="238"/>
      <c r="B91" s="238"/>
      <c r="C91" s="238"/>
      <c r="D91" s="239"/>
      <c r="E91" s="239"/>
      <c r="F91" s="239"/>
      <c r="G91" s="238"/>
      <c r="H91" s="238"/>
      <c r="I91" s="238"/>
      <c r="J91" s="238"/>
      <c r="K91" s="238"/>
      <c r="L91" s="238"/>
      <c r="M91" s="238"/>
      <c r="N91" s="238"/>
      <c r="O91" s="240"/>
    </row>
    <row r="92" spans="1:15" ht="15">
      <c r="A92" s="82"/>
      <c r="B92" s="82"/>
      <c r="C92" s="82"/>
      <c r="D92" s="80"/>
      <c r="E92" s="80"/>
      <c r="F92" s="80"/>
      <c r="G92" s="82"/>
      <c r="H92" s="82"/>
      <c r="I92" s="82"/>
      <c r="J92" s="82"/>
      <c r="K92" s="82"/>
      <c r="L92" s="82"/>
      <c r="M92" s="82"/>
      <c r="N92" s="82"/>
      <c r="O92" s="82"/>
    </row>
    <row r="93" spans="1:15" ht="15">
      <c r="A93" s="82"/>
      <c r="B93" s="82"/>
      <c r="C93" s="82"/>
      <c r="D93" s="80"/>
      <c r="E93" s="80"/>
      <c r="F93" s="80"/>
      <c r="G93" s="82"/>
      <c r="H93" s="82"/>
      <c r="I93" s="82"/>
      <c r="J93" s="82"/>
      <c r="K93" s="82"/>
      <c r="L93" s="82"/>
      <c r="M93" s="82"/>
      <c r="N93" s="82"/>
      <c r="O93" s="82"/>
    </row>
    <row r="94" spans="1:15" ht="15">
      <c r="A94" s="82"/>
      <c r="B94" s="82"/>
      <c r="C94" s="82"/>
      <c r="D94" s="80"/>
      <c r="E94" s="80"/>
      <c r="F94" s="80"/>
      <c r="G94" s="82"/>
      <c r="H94" s="82"/>
      <c r="I94" s="82"/>
      <c r="J94" s="82"/>
      <c r="K94" s="82"/>
      <c r="L94" s="82"/>
      <c r="M94" s="82"/>
      <c r="N94" s="82"/>
      <c r="O94" s="82"/>
    </row>
    <row r="95" spans="1:15" ht="15">
      <c r="A95" s="82"/>
      <c r="B95" s="82"/>
      <c r="C95" s="82"/>
      <c r="D95" s="82"/>
      <c r="E95" s="82"/>
      <c r="F95" s="82"/>
      <c r="G95" s="82"/>
      <c r="H95" s="82"/>
      <c r="I95" s="82"/>
      <c r="J95" s="82"/>
      <c r="K95" s="82"/>
      <c r="L95" s="82"/>
      <c r="M95" s="82"/>
      <c r="N95" s="82"/>
      <c r="O95" s="82"/>
    </row>
    <row r="96" spans="1:15" ht="15">
      <c r="A96" s="82"/>
      <c r="B96" s="82"/>
      <c r="C96" s="82"/>
      <c r="D96" s="82"/>
      <c r="E96" s="82"/>
      <c r="F96" s="82"/>
      <c r="G96" s="82"/>
      <c r="H96" s="82"/>
      <c r="I96" s="82"/>
      <c r="J96" s="82"/>
      <c r="K96" s="82"/>
      <c r="L96" s="82"/>
      <c r="M96" s="82"/>
      <c r="N96" s="82"/>
      <c r="O96" s="82"/>
    </row>
    <row r="97" spans="1:15" ht="15">
      <c r="A97" s="82"/>
      <c r="B97" s="82"/>
      <c r="C97" s="82"/>
      <c r="D97" s="80"/>
      <c r="E97" s="80"/>
      <c r="F97" s="80"/>
      <c r="G97" s="82"/>
      <c r="H97" s="82"/>
      <c r="I97" s="82"/>
      <c r="J97" s="82"/>
      <c r="K97" s="82"/>
      <c r="L97" s="82"/>
      <c r="M97" s="82"/>
      <c r="N97" s="82"/>
      <c r="O97" s="82"/>
    </row>
    <row r="105" ht="15">
      <c r="B105" s="209"/>
    </row>
  </sheetData>
  <sheetProtection selectLockedCells="1" selectUnlockedCells="1"/>
  <printOptions horizontalCentered="1"/>
  <pageMargins left="0.15763888888888888" right="0.15763888888888888" top="0.9840277777777777" bottom="0.7875" header="0.5118055555555555" footer="0.5118055555555555"/>
  <pageSetup fitToHeight="0" fitToWidth="1" horizontalDpi="300" verticalDpi="300" orientation="landscape" paperSize="9" scale="68" r:id="rId1"/>
  <headerFooter alignWithMargins="0">
    <oddFooter>&amp;CLapa &amp;P no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dc:creator>
  <cp:keywords/>
  <dc:description/>
  <cp:lastModifiedBy>Ugis_ce</cp:lastModifiedBy>
  <cp:lastPrinted>2015-06-29T15:12:54Z</cp:lastPrinted>
  <dcterms:created xsi:type="dcterms:W3CDTF">2015-06-28T19:32:46Z</dcterms:created>
  <dcterms:modified xsi:type="dcterms:W3CDTF">2015-07-02T07:25:01Z</dcterms:modified>
  <cp:category/>
  <cp:version/>
  <cp:contentType/>
  <cp:contentStatus/>
</cp:coreProperties>
</file>